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tabRatio="622" activeTab="4"/>
  </bookViews>
  <sheets>
    <sheet name="Подпр 2(+)(8)" sheetId="1" r:id="rId1"/>
    <sheet name="Планир Рез 2(+)(9)" sheetId="2" r:id="rId2"/>
    <sheet name="Методика 2(+)(11)" sheetId="3" r:id="rId3"/>
    <sheet name="Обосн 2(+)(10)" sheetId="4" r:id="rId4"/>
    <sheet name="Меропр 2(+)(12)" sheetId="5" r:id="rId5"/>
    <sheet name="Дорож 2(+)(13)" sheetId="6" r:id="rId6"/>
    <sheet name="Дорож 2(+)(14)" sheetId="7" r:id="rId7"/>
  </sheets>
  <definedNames>
    <definedName name="_xlnm.Print_Area" localSheetId="4">'Меропр 2(+)(12)'!$A$1:$M$75</definedName>
  </definedNames>
  <calcPr fullCalcOnLoad="1"/>
</workbook>
</file>

<file path=xl/sharedStrings.xml><?xml version="1.0" encoding="utf-8"?>
<sst xmlns="http://schemas.openxmlformats.org/spreadsheetml/2006/main" count="548" uniqueCount="251">
  <si>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</si>
  <si>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</si>
  <si>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</si>
  <si>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</si>
  <si>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</si>
  <si>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</si>
  <si>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</si>
  <si>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</si>
  <si>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</si>
  <si>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</si>
  <si>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</si>
  <si>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</si>
  <si>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</si>
  <si>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</si>
  <si>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</si>
  <si>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</si>
  <si>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</si>
  <si>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</si>
  <si>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</si>
  <si>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</si>
  <si>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</si>
  <si>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</si>
  <si>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1.1</t>
  </si>
  <si>
    <t>01.01.2017 -
31.12.2021</t>
  </si>
  <si>
    <t>Управление жилищно- коммунального хозяйства и благоустройства Администрации</t>
  </si>
  <si>
    <t>1.1.1</t>
  </si>
  <si>
    <t>1.1.2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</si>
  <si>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</si>
  <si>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</si>
  <si>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</si>
  <si>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</si>
  <si>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</si>
  <si>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</si>
  <si>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</si>
  <si>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</si>
  <si>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</si>
  <si>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</si>
  <si>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</si>
  <si>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</si>
  <si>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</si>
  <si>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</si>
  <si>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</si>
  <si>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</si>
  <si>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</si>
  <si>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</si>
  <si>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</si>
  <si>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</si>
  <si>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</si>
  <si>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</si>
  <si>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</si>
  <si>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</si>
  <si>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</si>
  <si>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</si>
  <si>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________________/А.В. Виноградов/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</si>
  <si>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</si>
  <si>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</si>
  <si>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</si>
  <si>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</si>
  <si>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</si>
  <si>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</si>
  <si>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</si>
  <si>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</si>
  <si>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</si>
  <si>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</si>
  <si>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</si>
  <si>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</si>
  <si>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</si>
  <si>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</si>
  <si>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</si>
  <si>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9   
к муниципальной программе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</si>
  <si>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</si>
  <si>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Уровень готовности объектов жилищно-коммунального хозяйства городского округа Химки к осенне-зимнему периоду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</si>
  <si>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канализационных коллекторов, приведенных в надлежащее состояние</t>
    </r>
  </si>
  <si>
    <r>
      <t xml:space="preserve">Показатель 4 
</t>
    </r>
    <r>
      <rPr>
        <sz val="11"/>
        <color indexed="8"/>
        <rFont val="Times New Roman"/>
        <family val="1"/>
      </rPr>
      <t>Доля актуализированных схем теплоснабжения, имеющих электронную модель, разработанную в соответствии с единым техническим заданием</t>
    </r>
  </si>
  <si>
    <r>
      <t>Показатель 5</t>
    </r>
    <r>
      <rPr>
        <sz val="11"/>
        <color indexed="8"/>
        <rFont val="Times New Roman"/>
        <family val="1"/>
      </rPr>
      <t xml:space="preserve">  
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</si>
  <si>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r>
      <t xml:space="preserve">Показатель 6
</t>
    </r>
    <r>
      <rPr>
        <sz val="11"/>
        <color indexed="8"/>
        <rFont val="Times New Roman"/>
        <family val="1"/>
      </rPr>
      <t>Количество КНС, приведенных в надлежащее состояние</t>
    </r>
  </si>
  <si>
    <r>
      <t xml:space="preserve">Показатель 7   
</t>
    </r>
    <r>
      <rPr>
        <sz val="11"/>
        <color indexed="8"/>
        <rFont val="Times New Roman"/>
        <family val="1"/>
      </rPr>
  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</si>
  <si>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r>
      <t xml:space="preserve">Показатель 8 </t>
    </r>
    <r>
      <rPr>
        <sz val="11"/>
        <color indexed="8"/>
        <rFont val="Times New Roman"/>
        <family val="1"/>
      </rPr>
      <t xml:space="preserve">
Удельный вес оборудования жилищного фонда централизованным водопроводом, в общей площади жилищного фонда</t>
    </r>
  </si>
  <si>
    <r>
      <t xml:space="preserve">Показатель 9 
</t>
    </r>
    <r>
      <rPr>
        <sz val="11"/>
        <color indexed="8"/>
        <rFont val="Times New Roman"/>
        <family val="1"/>
      </rPr>
      <t>Доля населения, обеспеченного доброкачественной питьевой водой из централизованных источников водоснабжения</t>
    </r>
  </si>
  <si>
    <r>
      <t xml:space="preserve">Показатель 10 
</t>
    </r>
    <r>
      <rPr>
        <sz val="11"/>
        <color indexed="8"/>
        <rFont val="Times New Roman"/>
        <family val="1"/>
      </rPr>
      <t>Удельный вес оборудования жилищного фонда централизованным
водоотведением, в общей площади жилищного фонда</t>
    </r>
  </si>
  <si>
    <r>
      <t>Показатель 11</t>
    </r>
    <r>
      <rPr>
        <sz val="11"/>
        <color indexed="8"/>
        <rFont val="Times New Roman"/>
        <family val="1"/>
      </rPr>
      <t xml:space="preserve">  
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</si>
  <si>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r>
      <t xml:space="preserve">Показатель 12
</t>
    </r>
    <r>
      <rPr>
        <sz val="11"/>
        <color indexed="8"/>
        <rFont val="Times New Roman"/>
        <family val="1"/>
      </rPr>
      <t>Количество очистных сооружений, приведенных в надлежащее состояние и запущенных в работу</t>
    </r>
  </si>
  <si>
    <r>
      <t xml:space="preserve">Показатель 13 </t>
    </r>
    <r>
      <rPr>
        <sz val="11"/>
        <color indexed="8"/>
        <rFont val="Times New Roman"/>
        <family val="1"/>
      </rPr>
      <t xml:space="preserve">
Доля лицевых счетов, обслуживаемых единой областной расчетной системой</t>
    </r>
  </si>
  <si>
    <r>
      <t xml:space="preserve">Показатель 14 
</t>
    </r>
    <r>
      <rPr>
        <sz val="11"/>
        <color indexed="8"/>
        <rFont val="Times New Roman"/>
        <family val="1"/>
      </rPr>
      <t>Задолженность за потребленные топливно-энергетические ресурсы (газ и электроэнергия) на 1 тыс. населения</t>
    </r>
  </si>
  <si>
    <r>
      <t xml:space="preserve">Показатель 15 
</t>
    </r>
    <r>
      <rPr>
        <sz val="11"/>
        <color indexed="8"/>
        <rFont val="Times New Roman"/>
        <family val="1"/>
      </rPr>
      <t>Коэффицент максимальной разницы тарифов на коммунальные ресурсы (услуги) на территории городского округа</t>
    </r>
  </si>
  <si>
    <r>
      <t>Показатель 16</t>
    </r>
    <r>
      <rPr>
        <sz val="11"/>
        <color indexed="8"/>
        <rFont val="Times New Roman"/>
        <family val="1"/>
      </rPr>
      <t xml:space="preserve">  
Количество технологических нарушений на объектах и системах ЖКХ на 1 тыс. населения</t>
    </r>
  </si>
  <si>
    <r>
      <t xml:space="preserve">Показатель 17
</t>
    </r>
    <r>
      <rPr>
        <sz val="11"/>
        <color indexed="8"/>
        <rFont val="Times New Roman"/>
        <family val="1"/>
      </rPr>
      <t>Количество построенных, реконструированных (модернизированных), капитально отремонтированных ВЗУ и станций очистки питьевой воды</t>
    </r>
  </si>
  <si>
    <t>км.</t>
  </si>
  <si>
    <t>ед.</t>
  </si>
  <si>
    <t>%/шт</t>
  </si>
  <si>
    <t>100/108162</t>
  </si>
  <si>
    <t>тыс.руб./тыс. чел.</t>
  </si>
  <si>
    <t>коэф.</t>
  </si>
  <si>
    <t>ед./тыс.чел.</t>
  </si>
  <si>
    <t>Обеспечение надежности функционирования систем коммунальной инфраструктуры, в том числе увеличение доли сточных вод, очищенных до нормативных значений в общем объеме сточных вод, пропущенных через очистные сооружения</t>
  </si>
  <si>
    <t>Задача 2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</si>
  <si>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</si>
  <si>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Единиц</t>
  </si>
  <si>
    <t>Тысяча рублей
на тысячу
человек</t>
  </si>
  <si>
    <t>Единиц на
тысячу человек</t>
  </si>
  <si>
    <t>Коэффициент максимальной разницы тарифов на коммунальные ресурсы (услуги) на территории муниципального района и городского округа</t>
  </si>
  <si>
    <t>Коэффициент</t>
  </si>
  <si>
    <t>1.1 Строительство (реконструкция, модернизация) объектов коммунальной инфраструктуры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</si>
  <si>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  </r>
  </si>
  <si>
    <t>Оценивается доля заемных средств организаций в общем объеме капитальных вложений в системы теплоснабжения, водоснабжения, водоотведения и очистки сточных вод. .Методика расчета показателя:                                                                      Рассчитывается по формуле:                                                                      D = 1 - Dз / Dо, где:                                                                                             Dз - объем заемных средств организаций в системы теплоснабжения, водоснабжения, водоотведения и очистки сточных вод.                                                                                                  Dо - общий объем капитальных вложений в системы теплоснабжения, водоснабжения, водоотведения и очистки сточных вод</t>
  </si>
  <si>
    <t>Отчет по форме № П-2 (квартальная) «Сведения об инвестициях в нефинансовые активы»</t>
  </si>
  <si>
    <t>Оценивается уровень готовности объектов жилищно-коммунального хозяйства городского округа Химки к осенне-зимнему периоду.Методика расчета показателя:                                          Рассчитывается по формуле:                                                                   Y = Nг / Nо, где:                                                                                               Nг - количество объектов жилищно-коммунального хозяйства городского округа Химки, готовых к осенне-зимнему периоду. Nг - общее количество объектов жилищно-коммунального хозяйства городского округа Химки</t>
  </si>
  <si>
    <t>Форма федерального государственного статистического наблюдения №1-ЖКХ (зима) срочная «Сведения о подготовке жилищно-коммунального хозяйства к работе в зимних условиях»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</si>
  <si>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Количество канализационных коллекторов, приведенных в надлежащее состояние</t>
    </r>
  </si>
  <si>
    <t>Оценивается динамика изменения протяженности канализационных коллекторов, приведенных в надлежащее состояние.                                                                                            Методика расчета показателя:                                                            Количественный показатель.                                                                           ΔL - протяженность канализиацонных коллекторов, приведенных в надлежайшее состояние выраженная в километрах</t>
  </si>
  <si>
    <t>Форма № 1-канализация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</si>
  <si>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Доля актуализированных схем теплоснабжения,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</si>
  <si>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теплоснабжения,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                         Методика расчета показателя:                                                                   ΔA = Акт / Аот, где:                                                                                        Ак - количество актуализированных схем теплоснабжения, имеющих электронную модель, разработанную в соответствии с единым техническим заданием;                                                              Ао - общее количество схем теплоснабжения,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</si>
  <si>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теплоснабжения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</si>
  <si>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</si>
  <si>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t>Оценивается доля актуализированных схем водоснабжения, водоотведения, имеющих электронную модель, разработанную в соответствии с единым техническим заданием на территоррии городского округа Химки.                                                                   Методика расчета показателя:                                                                    ΔA = Акв / Аов, где:                                                                                             Ак - количество актуализированных схем водоснабжения, водоотведения, имеющих электронную модель, разработанную в соответствии с единым техническим заданием;                                            Ао - общее количество схем водоснабжения, водоотведения, имеющих электронную модель, требующих актуализации в соответствии с единым техническим заданием</t>
  </si>
  <si>
    <t>Форма КС-2 муниципального контракта по актуализации схемы водоснабжения, водоотведения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</si>
  <si>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КНС, приведенных в надлежащее состояние</t>
    </r>
  </si>
  <si>
    <t>Определяется как количество канализационных насосных станций в городском округе Химки, приведенных в надлежащее состояние</t>
  </si>
  <si>
    <t>Форма федерального государственного статистического наблюдения №1-ЖКХ</t>
  </si>
  <si>
    <r>
      <rPr>
        <b/>
        <sz val="10"/>
        <rFont val="Times New Roman"/>
        <family val="1"/>
      </rPr>
      <t xml:space="preserve">Показатель № 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</si>
  <si>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t>Определяется как количество построенных и реконструированных (модернизированных), капитально отремонтированных котельных, в том числе переведенных на природный газ в городском округе Химки</t>
  </si>
  <si>
    <t>Инвестиционные проекты</t>
  </si>
  <si>
    <r>
      <rPr>
        <b/>
        <sz val="10"/>
        <rFont val="Times New Roman"/>
        <family val="1"/>
      </rPr>
      <t xml:space="preserve">Показатель № 8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лицевых счетов, обслуживаемых единой областной расчетной системой</t>
    </r>
  </si>
  <si>
    <t>Определяется как процентное соотношение кол-ва лицевых счетов через ЕИРЦ к общему кол-ву лицевых счетов в городском округе Химки</t>
  </si>
  <si>
    <t>Годовая форма статистического наблюдения №22-ЖКХ (сводная) «Сведения о работе жилищно-коммунальных организаций вусловиях реформы», утвержденная приказом Росстата от 12.09.2012 №492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</si>
  <si>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Задолженность за потребленные топливно-энергетические ресурсы (газ и электроэнергия) на 1 тыс. населения</t>
    </r>
  </si>
  <si>
    <t>тыс.руб./тыс.чел.</t>
  </si>
  <si>
    <t>Определяется как отношение задолженности за потребленные топливно-энергетические ресурсы (газ и электроэнергия) в тыс. руб. к численности всего населения городского округа Химки, зарегистрированного в городском округе Химки, выраженного в тыс./чел.</t>
  </si>
  <si>
    <t>Показатель (К) рассчитывается по формуле:
K=(Tmэ max/Tmэ min+Tвс max/Tвс min+Tво max/Tво min)/3, где:
Tmэ max  - максимальный установленный тариф на тепловую энергию с учетом НДС для выбранной организации, руб./Гкал;
Tвс max  , Tво max - максимальный установленный тариф на питьевую воду и водоотведение, соответственно, с учетом НДС для выбранной организации, руб./куб.м.;
Tmэ min  - минимальный установленный тариф на тепловую энергию с учетом НДС для выбранной организации, руб./Гкал;
Tвс min  , Tво min - минимальный установленный тариф на питьевую воду и водоотведение, соответственно, с учетом НДС для выбранной организации, руб./куб.м.</t>
  </si>
  <si>
    <t>Тарифы ресурсоснабжающий организаций</t>
  </si>
  <si>
    <t>Приложение № 12   
к муниципальной программе городского округа Химки</t>
  </si>
  <si>
    <t>1.2</t>
  </si>
  <si>
    <t>Снижение числа аварий в системах тепло-, водоснабжения и водоотведения;
- Увеличение протяженности сетей дождеприемной канализации;
- Увеличение доли населения, обеспеченного доброкачественной питьевой водой</t>
  </si>
  <si>
    <t>Снижение числа аварий в системах тепло-, водоснабжения и водоотведения</t>
  </si>
  <si>
    <t>Строительство, реконструкция, модернизация котельных, сетей, КНС, очистных сооружений, канализационных коллекторов</t>
  </si>
  <si>
    <t>Замена ветхих сетей теплоснабжения</t>
  </si>
  <si>
    <t>Капитальный ремонт котельных, сетей, КНС, очистных сооружений, канализационных коллекторов и иных объектов коммунальной инфраструктуры</t>
  </si>
  <si>
    <t>Совершенствование системы управления жилищно
коммунального хозяйства</t>
  </si>
  <si>
    <t>Организация обеспечения надежного теплоснабжения потребителей</t>
  </si>
  <si>
    <t>Актуализация схемы теплоснабжения</t>
  </si>
  <si>
    <t>Актуализация схемы водоснабжения и водоотведения</t>
  </si>
  <si>
    <t>Пусконаладочные работы газопровода в квартале Вашутино</t>
  </si>
  <si>
    <t>Строительство, реконструкция модернизация ВЗУ, станций очистки воды, арт.скважен, подключение к
новому источнику водоснабжения и прочие мероприятия, связанные с водоснабжением</t>
  </si>
  <si>
    <t>Подключение жилищного фонда к централизованным сетям водоотведения</t>
  </si>
  <si>
    <t>Капитальный ремонт ВЗУ, станций очистки воды, арт.скважен, подключение к новому источнику
водоснабжения и прочие мероприятия, связанные с водоснабжением</t>
  </si>
  <si>
    <t>Приложение № 14   
к муниципальной программе городского округа Химки</t>
  </si>
  <si>
    <t>Содержание и ремонт основных фондов организаций коммунального комплекса. Строительство, реконструкция, модернизация котельных, сетей, КНС, очистных сооружений, канализационных коллекторов в городском округе Химки</t>
  </si>
  <si>
    <t>Уменьшение числа аварий в системах тепло-, водоснабжения и водоотведения</t>
  </si>
  <si>
    <t>Подготовка объектов ЖКХ к осенне-зимнему периоду, актуализация схемы. (Приведение объектов коммунальной инфраструктуры в рабочее состояние, профилактические работы на объектах жилищно-коммунального хозяйства)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</si>
  <si>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задолжености, приводящей к снижению надежности теплоснабжения, водоснабжения, водоотведения и др.</t>
  </si>
  <si>
    <t>Увеличение доли населения, обеспеченного доброкачественной питьевой водой из централизованных источников водоснабжения до 100 %</t>
  </si>
  <si>
    <t xml:space="preserve"> «Развитие жилищно-коммунального хозяйства городского округа Химки»</t>
  </si>
  <si>
    <t>Планируемые результаты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</si>
  <si>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</si>
  <si>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Перечень мероприятий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</si>
  <si>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</si>
  <si>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1.1.3</t>
  </si>
  <si>
    <t>Увеличение доли населения, обеспеченного доброкачественной питьевой водой из централизованных источников водоснабжения</t>
  </si>
  <si>
    <t>Основное мероприятие 1. Строительство (реконструкция, модернизация) объектов коммунальной инфраструктуры</t>
  </si>
  <si>
    <t>Основное мероприятие 2. Совершенствование системы управления жилищно-коммунального хозяйства</t>
  </si>
  <si>
    <t>Обоснование финансовых ресурсов, необходимых для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</si>
  <si>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Модернизация объектов коммунальной инфраструктуры</t>
  </si>
  <si>
    <t>Методика расчета значений показателей эффективности реализации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</si>
  <si>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Всего: 220 481 тыс.руб
2017 год - 41 881 тыс.руб
2018 год - 43 600 тыс.руб
2019 год - 45 000 тыс.руб
2020 год - 45 000 тыс.руб
2021 год - 45 000 тыс.руб</t>
  </si>
  <si>
    <t>Всего: 77 000 тыс.руб
2017 год - 14 000 тыс.руб
2018 год - 15 000 тыс.руб
2019 год - 16 000 тыс.руб
2020 год - 16 000 тыс.руб
2021 год - 16 000 тыс.руб</t>
  </si>
  <si>
    <t>Всего: 101 859 тыс.руб
2017 год - 18 303 тыс.руб
2018 год - 20 556 тыс.руб
2019 год - 21 000 тыс.руб
2020 год - 21 000 тыс.руб
2021 год - 21 000 тыс.руб</t>
  </si>
  <si>
    <t>Всего: 25 000 тыс.руб
2017 год - 25 000 тыс.руб
2018 год - 0 тыс.руб
2019 год - 0 тыс.руб
2020 год - 0 тыс.руб
2021 год - 0 тыс.руб</t>
  </si>
  <si>
    <t>Всего: 228 481 тыс.руб
2017 год - 39 200 тыс.руб
2018 год - 45 281 тыс.руб
2019 год - 48 000 тыс.руб
2020 год - 48 000 тыс.руб
2021 год - 48 000 тыс.руб</t>
  </si>
  <si>
    <t>Всего: 75 600 тыс.руб
2017 год - 14 100 тыс.руб
2018 год - 15 000 тыс.руб
2019 год - 15 500 тыс.руб
2020 год - 15 500 тыс.руб
2021 год - 15 500 тыс.руб</t>
  </si>
  <si>
    <t>Всего: 245 000 тыс.руб
2017 год - 47 000 тыс.руб
2018 год - 48 000 тыс.руб
2019 год - 50 000 тыс.руб
2020 год - 50 000 тыс.руб
2021 год - 50 000 тыс.руб</t>
  </si>
  <si>
    <t>Всего: 12 500 тыс.руб
2017 год - 2 500 тыс.руб
2018 год - 2 500 тыс.руб
2019 год - 2 500 тыс.руб
2020 год - 2 500 тыс.руб
2021 год - 2 500 тыс.руб</t>
  </si>
  <si>
    <t>«Дорожная карта» по выполнению основного мероприятия «Строительство (реконструкция, модернизация) объектов коммунальной инфраструктуры»,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</si>
  <si>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«Совершенствование системы управления жилищно коммунального хозяйства», подпрограммы «Модернизация объектов коммунальной инфраструктуры»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</si>
  <si>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13   
к муниципальной программе городского округа Химки</t>
  </si>
  <si>
    <t xml:space="preserve">Управление жилищно-коммунального хозяйства и благоустройства Администрации </t>
  </si>
  <si>
    <t>Приложение № 8   
к муниципальной программе городского округа Химки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</si>
  <si>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Уровень готовности объектов жилищно-коммунального хозяйства городского округа Химки к осенне-зимнему периоду</t>
    </r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</si>
  <si>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Коэффицент максимальной разницы тарифов на коммунальные ресурсы (услуги) на территории городского округа</t>
    </r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</si>
  <si>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технологических нарушений на объектах и системах ЖКХ на 1 тыс. населения</t>
    </r>
  </si>
  <si>
    <t>Определяется как отношение количества всех технологических нарушений, произошедших на объектах и системах ЖКХ в отчетный период к численности всего населения</t>
  </si>
  <si>
    <t>Годовая форма федерального статистическогонаблюдения №1- ТЕП «Сведения о снабжении теплоэнергией», утвержденнаяприказом Росстата от 11.08.2009 №168. годовые формы федерального статистическогонаблюдения №1- канализация «Сведения о работе канализации (отдельнойканализационной сети)», №1- водопровод «Сведения о работе водопровода(отдельной водопроводной сети)», утвержденные приказом Росстата от03.08.2011 №343</t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</si>
  <si>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  </r>
  </si>
  <si>
    <t>Оценивается динамика изменения доли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на территоррии городского округа Химки.                                                              Методика расчета показателя:                                                                   ΔС = Соч / Соо * 100, где:                                                                               Соч -объем сточных вод, проходящих очистку на биологических очистных сооружениях, отвечающих установленным требованиям;                                                                                                  Соо - общий объем сточных вод</t>
  </si>
  <si>
    <t>Годовая форма федеральногостатистического наблюдения № 1- канализация «Сведения о работеканализации» отдельной канализационной сети»</t>
  </si>
  <si>
    <r>
      <rPr>
        <b/>
        <sz val="10"/>
        <rFont val="Times New Roman"/>
        <family val="1"/>
      </rPr>
      <t xml:space="preserve">Показатель № 13  </t>
    </r>
    <r>
      <rPr>
        <sz val="10"/>
        <rFont val="Times New Roman"/>
        <family val="1"/>
      </rPr>
      <t xml:space="preserve">                                                                                                              Удельный вес оборудования жилищного фонда централизованным водопроводом, в общей площади жилищного фонда</t>
    </r>
  </si>
  <si>
    <t>Оценивается динамика изменения доли жилищного фонда обеспеченного централизованным водопроводом, в общей площади жилищного фонда.                                                                   Методика расчета показателя: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водопроводом;     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</si>
  <si>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населения, обеспеченного доброкачественной питьевой водой</t>
    </r>
  </si>
  <si>
    <t>Оценивается динамика изменения доли населения, обеспеченного доброкачественной питьевой водой на территории городского округа Химки.                                                               Методика расчета показателя:                                                                           ΔN = Nд / Nоб *100, где:                                                                                       Nд - количество населения, обеспеченного доброкачественной питьевой водой;                                                                                                 Nоб - Общее количество человек, проживающих в городском округе Химки</t>
  </si>
  <si>
    <t>Годовая форма федерального статистического наблюдения № 18 «Сведения о санитарном состоянии субъекта Российской Федерации»</t>
  </si>
  <si>
    <t>Годовая форма федерального статистического наблюдения № 1‐жилфонд «Сведения о жилищном фонде»</t>
  </si>
  <si>
    <r>
      <rPr>
        <b/>
        <sz val="10"/>
        <rFont val="Times New Roman"/>
        <family val="1"/>
      </rPr>
      <t xml:space="preserve">Показатель № 15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Удельный вес оборудования жилищного фонда централизованным водоотведением, в общей площади жилищного фонда</t>
    </r>
  </si>
  <si>
    <t>Оценивается динамика изменения доли жилищного фонда обеспеченного централизованным водоотведением, в общей площади жилищного фонда.                                                               Методика расчета показателя:                                                                            ΔК = Кц / Ко * 100, где:                                                                                      Кц - площадь жилищного фонда обеспеченная централизованным водоотведением;                                                         Ко - общая площадь жилищного фонда</t>
  </si>
  <si>
    <r>
      <rPr>
        <b/>
        <sz val="10"/>
        <rFont val="Times New Roman"/>
        <family val="1"/>
      </rPr>
      <t xml:space="preserve">Показатель № 16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очистных сооружений приведенных в надлежащее состояние и запущенных в работу</t>
    </r>
  </si>
  <si>
    <t>Оценивается динамика количества очистных сооружений приведенных в надлежайщие состояние и запущенных в работу на территории городского округа Химки.                                           Методика расчета показателя:                                                                         К = количество очистных сооружений приведенных в надлежащее состояние и запущенных в работу</t>
  </si>
  <si>
    <r>
      <rPr>
        <b/>
        <sz val="10"/>
        <rFont val="Times New Roman"/>
        <family val="1"/>
      </rPr>
      <t xml:space="preserve">Показатель № 17  </t>
    </r>
    <r>
      <rPr>
        <sz val="10"/>
        <rFont val="Times New Roman"/>
        <family val="1"/>
      </rPr>
      <t xml:space="preserve">                                                                                                              Количество построенных, реконструированных (модернизированных), капитально отремонтированных ВЗУ и станций очистки питьевой воды</t>
    </r>
  </si>
  <si>
    <t>Оценивается динамика количества построенных, реконструированных (модернизированных), капитально отремонтированных ВЗУ и станций очистки питьевой воды.                                                Методика расчета показателя:                                                                           К = количество построенных, реконструированных (модернизированных), капитально отремонтированных ВЗУ и станций очистки питьевой воды</t>
  </si>
  <si>
    <t>Объем
финансирования в 2016 году
(тыс. руб)</t>
  </si>
  <si>
    <r>
      <rPr>
        <b/>
        <sz val="10"/>
        <rFont val="Times New Roman"/>
        <family val="1"/>
      </rPr>
      <t>Задача 1.</t>
    </r>
    <r>
      <rPr>
        <sz val="10"/>
        <rFont val="Times New Roman"/>
        <family val="1"/>
      </rPr>
      <t xml:space="preserve"> Увеличение доли населения, обеспеченного доброкачественной питьевой водой из централизованных источников водоснабжения</t>
    </r>
  </si>
  <si>
    <t>Задача 1. Увеличение доли населения, обеспеченного доброкачественной питьевой водой из централизованных источников водоснабжения</t>
  </si>
  <si>
    <t>Задача 2. 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</t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</si>
  <si>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Обеспечение надежности функционирования систем коммунальной инфраструктуры, в том числе увеличение доли сточных вод, очищенных до нормативных
значений в общем объеме сточных вод, пропущенных через очистные сооружения</t>
    </r>
  </si>
  <si>
    <t>2.1.1</t>
  </si>
  <si>
    <t>Содержание и ремонт основных фондов организаций коммунального комплекса</t>
  </si>
  <si>
    <t>2.1.2</t>
  </si>
  <si>
    <t>2.1.3</t>
  </si>
  <si>
    <t>2.1.4</t>
  </si>
  <si>
    <t>2.2.1</t>
  </si>
  <si>
    <t>2.2.2</t>
  </si>
  <si>
    <t>2.2.3</t>
  </si>
  <si>
    <t>2.2.4</t>
  </si>
  <si>
    <t>2.2 Совершенствование системы управления жилищно-коммунального хозяйства</t>
  </si>
  <si>
    <t>Всего: 703 421 тыс.руб
2017 год - 127 484 тыс.руб
2018 год - 139 437 тыс.руб
2019 год - 145 500 тыс.руб
2020 год - 145 500 тыс.руб
2021 год - 145 500 тыс.руб</t>
  </si>
  <si>
    <t>1.1.2 Подключение жилищного фонда к централизованным сетям водоотведения</t>
  </si>
  <si>
    <t>2.1.1 Содержание и ремонт основных фондов организаций коммунального комплекса</t>
  </si>
  <si>
    <t>2.1.3 Замена ветхих сетей теплоснабжения</t>
  </si>
  <si>
    <t>2.1.4 Капитальный ремонт котельных, сетей, КНС, очистных сооружений, канализационных коллекторов и иных объектов коммунальной инфраструктуры</t>
  </si>
  <si>
    <t>2.2.1 Организация обеспечения надежного теплоснабжения
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</si>
  <si>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2.2.2 Актуализация схемы теплоснабжения</t>
  </si>
  <si>
    <t>2.2.4 Пусконаладочные работы газопровода в квартале Вашутино</t>
  </si>
  <si>
    <t>Всего: 1 637 тыс.руб
2017 год - 437 тыс.руб
2018 год - 300 тыс.руб
2019 год - 300 тыс.руб
2020 год - 300 тыс.руб
2021 год - 300 тыс.руб</t>
  </si>
  <si>
    <t>Согласно инвестиционным проектам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</si>
  <si>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</si>
  <si>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</si>
  <si>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1</t>
  </si>
  <si>
    <t>Приложение № 10  
к муниципальной программе городского округа Химки</t>
  </si>
  <si>
    <t>Приложение № 11 
к муниципальной программе городского округа Химки</t>
  </si>
  <si>
    <t xml:space="preserve">Начальник Управления ЖКХиБ Администрации городского округа Химки 
Э. Д. Джиоев </t>
  </si>
  <si>
    <t>Доля населения, обеспеченного доброкачественной питьевой водой</t>
  </si>
  <si>
    <t>Удельный вес оборудования жилищного
фонда централизованным водоотведением, в
общей площади жилищного фонда</t>
  </si>
  <si>
    <t>Удельный вес оборудования жилищного
фонда централизованным водопроводом, в общей площади жилищного фонда</t>
  </si>
  <si>
    <t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</t>
  </si>
  <si>
    <t>Количество очистных сооружений
привиденных в надлежащие состояние и запущенных в работу</t>
  </si>
  <si>
    <t>Количество построенных, реконструированных (модернизированных), капитально отремонтированных ВЗУ и станций очистки питьевой воды</t>
  </si>
  <si>
    <t>Уровень готовности объектов жилищно-
коммунального хозяйства муниципальных
образований Московской области к осенне-зимнему периоду</t>
  </si>
  <si>
    <t>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</si>
  <si>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Количество каннализационных коллекторов, приведенных в надлежащее состояние</t>
  </si>
  <si>
    <t>Количество КНС приведенных в надлежащие состояние</t>
  </si>
  <si>
    <t>Количество построеных и реконструируемых (модернизированных), капитально отремонтированных котельных, в том числе переведенных на природный газ</t>
  </si>
  <si>
    <t>Доля актуализированных схем
теплоснабжения, имеющих электронную модель, разработанную в соответствии с единым техническим заданием</t>
  </si>
  <si>
    <t>Доля лицевых счетов обслуживаемых единой областной расчетной системой</t>
  </si>
  <si>
    <t>Задолженность за потребленные топливно-энергетические ресурсы (газ и электроинергия) на 1 тыс.населения</t>
  </si>
  <si>
    <t>Количество технологических нарушений на объектах и системах ЖКХ на 1 тыс.населения</t>
  </si>
  <si>
    <t>Строительство ВЗУ, станций очистки воды, проектирование водопровода, подключение к новому источнику водоснабжения</t>
  </si>
  <si>
    <t>Расходы на актуализацию схемы водоснабжения и водоотведения</t>
  </si>
  <si>
    <t>Всего: 17 737 тыс.руб
2017 год - 6 537 тыс.руб
2018 год - 2 800 тыс.руб
2019 год - 2 800 тыс.руб
2020 год - 2 800 тыс.руб
2021 год - 2 800 тыс.руб</t>
  </si>
  <si>
    <t>2.2.3 Расходы на актуализацию схемы водоснабжения и водоотведения</t>
  </si>
  <si>
    <t>Всего: 3 600 тыс.руб
2017 год - 3 600 тыс.руб
2018 год - 0 тыс.руб
2019 год - 0 тыс.руб
2020 год - 0 тыс.руб
2021 год - 0 тыс.руб</t>
  </si>
  <si>
    <t>1.1.1 Строительство ВЗУ, станций очистки воды, проектирование водопровода, подключение к новому источнику водоснабжения</t>
  </si>
  <si>
    <t>Капитальный ремонт ВЗУ, станций очистки воды, арт.скважен, подключение к новому источнику водоснабжения и прочие меропиятия связанные с водоснабжением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</si>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</sst>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_ ;\-#,##0.0\ "/>
    <numFmt numFmtId="202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1" fillId="0" borderId="10" xfId="58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195" fontId="5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95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E14" sqref="A1:IV16384"/>
    </sheetView>
  </sheetViews>
  <sheetFormatPr defaultColWidth="9.140625" defaultRowHeight="12.75"/>
  <cols>
    <col min="1" max="1" width="46.8515625" style="49" customWidth="1"/>
    <col min="2" max="2" width="16.00390625" style="49" customWidth="1"/>
    <col min="3" max="3" width="21.421875" style="49" customWidth="1"/>
    <col min="4" max="4" width="24.00390625" style="49" customWidth="1"/>
    <col min="5" max="9" width="12.7109375" style="49" customWidth="1"/>
    <col min="10" max="10" width="16.8515625" style="49" customWidth="1"/>
    <col min="11" max="16384" width="9.140625" style="49" customWidth="1"/>
  </cols>
  <sheetData>
    <row r="1" spans="4:10" ht="31.5" customHeight="1">
      <c r="D1" s="50"/>
      <c r="E1" s="64" t="s">
        <v>176</v>
      </c>
      <c r="F1" s="64"/>
      <c r="G1" s="64"/>
      <c r="H1" s="64"/>
      <c r="I1" s="64"/>
      <c r="J1" s="64"/>
    </row>
    <row r="2" spans="4:10" ht="15.75">
      <c r="D2" s="73" t="s">
        <v>152</v>
      </c>
      <c r="E2" s="73"/>
      <c r="F2" s="73"/>
      <c r="G2" s="73"/>
      <c r="H2" s="73"/>
      <c r="I2" s="73"/>
      <c r="J2" s="73"/>
    </row>
    <row r="3" spans="1:10" s="51" customFormat="1" ht="31.5" customHeight="1">
      <c r="A3" s="65" t="s">
        <v>154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1" customFormat="1" ht="15.7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5.75">
      <c r="A5" s="27" t="s">
        <v>55</v>
      </c>
      <c r="B5" s="67" t="s">
        <v>12</v>
      </c>
      <c r="C5" s="67"/>
      <c r="D5" s="67"/>
      <c r="E5" s="67"/>
      <c r="F5" s="67"/>
      <c r="G5" s="67"/>
      <c r="H5" s="67"/>
      <c r="I5" s="67"/>
      <c r="J5" s="67"/>
    </row>
    <row r="6" spans="1:10" ht="15.75">
      <c r="A6" s="27" t="s">
        <v>56</v>
      </c>
      <c r="B6" s="68" t="s">
        <v>57</v>
      </c>
      <c r="C6" s="68"/>
      <c r="D6" s="68"/>
      <c r="E6" s="46" t="s">
        <v>35</v>
      </c>
      <c r="F6" s="46" t="s">
        <v>58</v>
      </c>
      <c r="G6" s="46" t="s">
        <v>59</v>
      </c>
      <c r="H6" s="46" t="s">
        <v>60</v>
      </c>
      <c r="I6" s="46" t="s">
        <v>61</v>
      </c>
      <c r="J6" s="70"/>
    </row>
    <row r="7" spans="1:12" ht="51" customHeight="1">
      <c r="A7" s="27" t="s">
        <v>199</v>
      </c>
      <c r="B7" s="71" t="s">
        <v>62</v>
      </c>
      <c r="C7" s="72"/>
      <c r="D7" s="72"/>
      <c r="E7" s="35">
        <v>78300</v>
      </c>
      <c r="F7" s="35">
        <v>60281</v>
      </c>
      <c r="G7" s="35">
        <v>63500</v>
      </c>
      <c r="H7" s="35">
        <v>63500</v>
      </c>
      <c r="I7" s="35">
        <v>63500</v>
      </c>
      <c r="J7" s="70"/>
      <c r="L7" s="52"/>
    </row>
    <row r="8" spans="1:10" ht="90">
      <c r="A8" s="27" t="s">
        <v>200</v>
      </c>
      <c r="B8" s="71" t="s">
        <v>62</v>
      </c>
      <c r="C8" s="72"/>
      <c r="D8" s="72"/>
      <c r="E8" s="28">
        <v>127721</v>
      </c>
      <c r="F8" s="28">
        <v>129956</v>
      </c>
      <c r="G8" s="28">
        <v>134800</v>
      </c>
      <c r="H8" s="28">
        <v>134800</v>
      </c>
      <c r="I8" s="28">
        <v>134800</v>
      </c>
      <c r="J8" s="70"/>
    </row>
    <row r="9" spans="1:10" ht="15.75">
      <c r="A9" s="69" t="s">
        <v>63</v>
      </c>
      <c r="B9" s="62" t="s">
        <v>7</v>
      </c>
      <c r="C9" s="62" t="s">
        <v>64</v>
      </c>
      <c r="D9" s="63" t="s">
        <v>1</v>
      </c>
      <c r="E9" s="74" t="s">
        <v>65</v>
      </c>
      <c r="F9" s="74"/>
      <c r="G9" s="74"/>
      <c r="H9" s="74"/>
      <c r="I9" s="74"/>
      <c r="J9" s="74"/>
    </row>
    <row r="10" spans="1:10" ht="15.75">
      <c r="A10" s="69"/>
      <c r="B10" s="62"/>
      <c r="C10" s="62"/>
      <c r="D10" s="63"/>
      <c r="E10" s="46" t="s">
        <v>35</v>
      </c>
      <c r="F10" s="46" t="s">
        <v>58</v>
      </c>
      <c r="G10" s="46" t="s">
        <v>59</v>
      </c>
      <c r="H10" s="46" t="s">
        <v>60</v>
      </c>
      <c r="I10" s="46" t="s">
        <v>61</v>
      </c>
      <c r="J10" s="46" t="s">
        <v>0</v>
      </c>
    </row>
    <row r="11" spans="1:10" ht="31.5" customHeight="1">
      <c r="A11" s="69"/>
      <c r="B11" s="62" t="s">
        <v>162</v>
      </c>
      <c r="C11" s="62" t="s">
        <v>175</v>
      </c>
      <c r="D11" s="27" t="s">
        <v>13</v>
      </c>
      <c r="E11" s="41">
        <f>SUM(E12:E15)</f>
        <v>206021</v>
      </c>
      <c r="F11" s="41">
        <f>SUM(F12:F15)</f>
        <v>190237</v>
      </c>
      <c r="G11" s="41">
        <f>SUM(G12:G15)</f>
        <v>198300</v>
      </c>
      <c r="H11" s="41">
        <f>SUM(H12:H15)</f>
        <v>198300</v>
      </c>
      <c r="I11" s="41">
        <f>SUM(I12:I15)</f>
        <v>198300</v>
      </c>
      <c r="J11" s="28">
        <f>SUM(E11:I11)</f>
        <v>991158</v>
      </c>
    </row>
    <row r="12" spans="1:10" ht="31.5" customHeight="1">
      <c r="A12" s="69"/>
      <c r="B12" s="62"/>
      <c r="C12" s="62"/>
      <c r="D12" s="27" t="s">
        <v>14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28">
        <f>SUM(E12:I12)</f>
        <v>0</v>
      </c>
    </row>
    <row r="13" spans="1:10" ht="30">
      <c r="A13" s="69"/>
      <c r="B13" s="62"/>
      <c r="C13" s="62"/>
      <c r="D13" s="27" t="s">
        <v>5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28">
        <f>SUM(E13:I13)</f>
        <v>0</v>
      </c>
    </row>
    <row r="14" spans="1:10" ht="36" customHeight="1">
      <c r="A14" s="69"/>
      <c r="B14" s="62"/>
      <c r="C14" s="62"/>
      <c r="D14" s="27" t="s">
        <v>36</v>
      </c>
      <c r="E14" s="43">
        <v>31537</v>
      </c>
      <c r="F14" s="43">
        <v>2800</v>
      </c>
      <c r="G14" s="43">
        <v>2800</v>
      </c>
      <c r="H14" s="43">
        <v>2800</v>
      </c>
      <c r="I14" s="43">
        <v>2800</v>
      </c>
      <c r="J14" s="28">
        <f>SUM(E14:I14)</f>
        <v>42737</v>
      </c>
    </row>
    <row r="15" spans="1:10" ht="30">
      <c r="A15" s="69"/>
      <c r="B15" s="62"/>
      <c r="C15" s="62"/>
      <c r="D15" s="27" t="s">
        <v>8</v>
      </c>
      <c r="E15" s="44">
        <v>174484</v>
      </c>
      <c r="F15" s="44">
        <v>187437</v>
      </c>
      <c r="G15" s="44">
        <v>195500</v>
      </c>
      <c r="H15" s="44">
        <v>195500</v>
      </c>
      <c r="I15" s="44">
        <v>195500</v>
      </c>
      <c r="J15" s="28">
        <f>SUM(E15:I15)</f>
        <v>948421</v>
      </c>
    </row>
    <row r="16" spans="1:10" ht="31.5" customHeight="1">
      <c r="A16" s="63" t="s">
        <v>66</v>
      </c>
      <c r="B16" s="63"/>
      <c r="C16" s="63"/>
      <c r="D16" s="27" t="s">
        <v>11</v>
      </c>
      <c r="E16" s="46" t="s">
        <v>35</v>
      </c>
      <c r="F16" s="46" t="s">
        <v>58</v>
      </c>
      <c r="G16" s="46" t="s">
        <v>59</v>
      </c>
      <c r="H16" s="46" t="s">
        <v>60</v>
      </c>
      <c r="I16" s="46" t="s">
        <v>61</v>
      </c>
      <c r="J16" s="70"/>
    </row>
    <row r="17" spans="1:10" ht="48" customHeight="1">
      <c r="A17" s="61" t="s">
        <v>70</v>
      </c>
      <c r="B17" s="61"/>
      <c r="C17" s="61"/>
      <c r="D17" s="2" t="s">
        <v>10</v>
      </c>
      <c r="E17" s="2">
        <v>30</v>
      </c>
      <c r="F17" s="2">
        <v>30</v>
      </c>
      <c r="G17" s="2">
        <v>30</v>
      </c>
      <c r="H17" s="2">
        <v>30</v>
      </c>
      <c r="I17" s="2">
        <v>30</v>
      </c>
      <c r="J17" s="70"/>
    </row>
    <row r="18" spans="1:10" ht="45.75" customHeight="1">
      <c r="A18" s="61" t="s">
        <v>71</v>
      </c>
      <c r="B18" s="61"/>
      <c r="C18" s="61"/>
      <c r="D18" s="2" t="s">
        <v>10</v>
      </c>
      <c r="E18" s="2">
        <v>100</v>
      </c>
      <c r="F18" s="2">
        <v>100</v>
      </c>
      <c r="G18" s="2">
        <v>100</v>
      </c>
      <c r="H18" s="2">
        <v>100</v>
      </c>
      <c r="I18" s="2">
        <v>100</v>
      </c>
      <c r="J18" s="70"/>
    </row>
    <row r="19" spans="1:10" ht="34.5" customHeight="1">
      <c r="A19" s="61" t="s">
        <v>72</v>
      </c>
      <c r="B19" s="61"/>
      <c r="C19" s="61"/>
      <c r="D19" s="2" t="s">
        <v>87</v>
      </c>
      <c r="E19" s="2">
        <v>6</v>
      </c>
      <c r="F19" s="2">
        <v>5</v>
      </c>
      <c r="G19" s="2">
        <v>5</v>
      </c>
      <c r="H19" s="2">
        <v>5</v>
      </c>
      <c r="I19" s="2">
        <v>5</v>
      </c>
      <c r="J19" s="70"/>
    </row>
    <row r="20" spans="1:10" ht="48" customHeight="1">
      <c r="A20" s="61" t="s">
        <v>73</v>
      </c>
      <c r="B20" s="61"/>
      <c r="C20" s="61"/>
      <c r="D20" s="2" t="s">
        <v>10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70"/>
    </row>
    <row r="21" spans="1:10" ht="48" customHeight="1">
      <c r="A21" s="61" t="s">
        <v>74</v>
      </c>
      <c r="B21" s="61"/>
      <c r="C21" s="61"/>
      <c r="D21" s="2" t="s">
        <v>10</v>
      </c>
      <c r="E21" s="2">
        <v>100</v>
      </c>
      <c r="F21" s="2">
        <v>100</v>
      </c>
      <c r="G21" s="2">
        <v>100</v>
      </c>
      <c r="H21" s="2">
        <v>100</v>
      </c>
      <c r="I21" s="2">
        <v>100</v>
      </c>
      <c r="J21" s="70"/>
    </row>
    <row r="22" spans="1:10" ht="31.5" customHeight="1">
      <c r="A22" s="61" t="s">
        <v>75</v>
      </c>
      <c r="B22" s="61"/>
      <c r="C22" s="61"/>
      <c r="D22" s="2" t="s">
        <v>88</v>
      </c>
      <c r="E22" s="2">
        <v>1</v>
      </c>
      <c r="F22" s="2">
        <v>2</v>
      </c>
      <c r="G22" s="2">
        <v>1</v>
      </c>
      <c r="H22" s="2">
        <v>0</v>
      </c>
      <c r="I22" s="2">
        <v>0</v>
      </c>
      <c r="J22" s="70"/>
    </row>
    <row r="23" spans="1:10" ht="60" customHeight="1">
      <c r="A23" s="61" t="s">
        <v>76</v>
      </c>
      <c r="B23" s="61"/>
      <c r="C23" s="61"/>
      <c r="D23" s="2" t="s">
        <v>10</v>
      </c>
      <c r="E23" s="2">
        <v>100</v>
      </c>
      <c r="F23" s="2">
        <v>100</v>
      </c>
      <c r="G23" s="2">
        <v>100</v>
      </c>
      <c r="H23" s="2">
        <v>100</v>
      </c>
      <c r="I23" s="2">
        <v>100</v>
      </c>
      <c r="J23" s="70"/>
    </row>
    <row r="24" spans="1:10" ht="45" customHeight="1">
      <c r="A24" s="61" t="s">
        <v>77</v>
      </c>
      <c r="B24" s="61"/>
      <c r="C24" s="61"/>
      <c r="D24" s="2" t="s">
        <v>10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70"/>
    </row>
    <row r="25" spans="1:10" ht="46.5" customHeight="1">
      <c r="A25" s="61" t="s">
        <v>78</v>
      </c>
      <c r="B25" s="61"/>
      <c r="C25" s="61"/>
      <c r="D25" s="2" t="s">
        <v>10</v>
      </c>
      <c r="E25" s="2">
        <v>99</v>
      </c>
      <c r="F25" s="2">
        <v>99.2</v>
      </c>
      <c r="G25" s="2">
        <v>99.5</v>
      </c>
      <c r="H25" s="2">
        <v>99.7</v>
      </c>
      <c r="I25" s="2">
        <v>100</v>
      </c>
      <c r="J25" s="70"/>
    </row>
    <row r="26" spans="1:10" ht="48" customHeight="1">
      <c r="A26" s="61" t="s">
        <v>79</v>
      </c>
      <c r="B26" s="61"/>
      <c r="C26" s="61"/>
      <c r="D26" s="2" t="s">
        <v>10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70"/>
    </row>
    <row r="27" spans="1:10" ht="46.5" customHeight="1">
      <c r="A27" s="61" t="s">
        <v>80</v>
      </c>
      <c r="B27" s="61"/>
      <c r="C27" s="61"/>
      <c r="D27" s="2" t="s">
        <v>88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70"/>
    </row>
    <row r="28" spans="1:10" ht="47.25" customHeight="1">
      <c r="A28" s="61" t="s">
        <v>81</v>
      </c>
      <c r="B28" s="61"/>
      <c r="C28" s="61"/>
      <c r="D28" s="2" t="s">
        <v>88</v>
      </c>
      <c r="E28" s="2">
        <v>1</v>
      </c>
      <c r="F28" s="2">
        <v>2</v>
      </c>
      <c r="G28" s="2">
        <v>3</v>
      </c>
      <c r="H28" s="2">
        <v>4</v>
      </c>
      <c r="I28" s="2">
        <v>5</v>
      </c>
      <c r="J28" s="70"/>
    </row>
    <row r="29" spans="1:10" ht="32.25" customHeight="1">
      <c r="A29" s="61" t="s">
        <v>82</v>
      </c>
      <c r="B29" s="61"/>
      <c r="C29" s="61"/>
      <c r="D29" s="2" t="s">
        <v>89</v>
      </c>
      <c r="E29" s="2" t="s">
        <v>90</v>
      </c>
      <c r="F29" s="2" t="s">
        <v>90</v>
      </c>
      <c r="G29" s="2" t="s">
        <v>90</v>
      </c>
      <c r="H29" s="2" t="s">
        <v>90</v>
      </c>
      <c r="I29" s="2" t="s">
        <v>90</v>
      </c>
      <c r="J29" s="70"/>
    </row>
    <row r="30" spans="1:10" ht="45.75" customHeight="1">
      <c r="A30" s="61" t="s">
        <v>83</v>
      </c>
      <c r="B30" s="61"/>
      <c r="C30" s="61"/>
      <c r="D30" s="2" t="s">
        <v>91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0"/>
    </row>
    <row r="31" spans="1:10" ht="46.5" customHeight="1">
      <c r="A31" s="61" t="s">
        <v>84</v>
      </c>
      <c r="B31" s="61"/>
      <c r="C31" s="61"/>
      <c r="D31" s="2" t="s">
        <v>92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70"/>
    </row>
    <row r="32" spans="1:10" ht="36" customHeight="1">
      <c r="A32" s="61" t="s">
        <v>85</v>
      </c>
      <c r="B32" s="61"/>
      <c r="C32" s="61"/>
      <c r="D32" s="2" t="s">
        <v>93</v>
      </c>
      <c r="E32" s="2">
        <v>0.01</v>
      </c>
      <c r="F32" s="2">
        <v>0.01</v>
      </c>
      <c r="G32" s="2">
        <v>0</v>
      </c>
      <c r="H32" s="2">
        <v>0</v>
      </c>
      <c r="I32" s="2">
        <v>0</v>
      </c>
      <c r="J32" s="70"/>
    </row>
    <row r="33" spans="1:10" ht="46.5" customHeight="1">
      <c r="A33" s="61" t="s">
        <v>86</v>
      </c>
      <c r="B33" s="61"/>
      <c r="C33" s="61"/>
      <c r="D33" s="2" t="s">
        <v>88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70"/>
    </row>
  </sheetData>
  <sheetProtection/>
  <mergeCells count="35">
    <mergeCell ref="A29:C29"/>
    <mergeCell ref="A30:C30"/>
    <mergeCell ref="A31:C31"/>
    <mergeCell ref="A32:C32"/>
    <mergeCell ref="A33:C33"/>
    <mergeCell ref="J16:J33"/>
    <mergeCell ref="A23:C23"/>
    <mergeCell ref="A24:C24"/>
    <mergeCell ref="A25:C25"/>
    <mergeCell ref="A26:C26"/>
    <mergeCell ref="A27:C27"/>
    <mergeCell ref="A28:C28"/>
    <mergeCell ref="J6:J8"/>
    <mergeCell ref="B7:D7"/>
    <mergeCell ref="D2:J2"/>
    <mergeCell ref="B8:D8"/>
    <mergeCell ref="C9:C10"/>
    <mergeCell ref="D9:D10"/>
    <mergeCell ref="E9:J9"/>
    <mergeCell ref="B11:B15"/>
    <mergeCell ref="E1:J1"/>
    <mergeCell ref="A3:J3"/>
    <mergeCell ref="A4:J4"/>
    <mergeCell ref="B5:J5"/>
    <mergeCell ref="B6:D6"/>
    <mergeCell ref="A9:A15"/>
    <mergeCell ref="A22:C22"/>
    <mergeCell ref="B9:B10"/>
    <mergeCell ref="A16:C16"/>
    <mergeCell ref="A17:C17"/>
    <mergeCell ref="A18:C18"/>
    <mergeCell ref="A19:C19"/>
    <mergeCell ref="A20:C20"/>
    <mergeCell ref="A21:C21"/>
    <mergeCell ref="C11:C15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E9" sqref="A1:IV16384"/>
    </sheetView>
  </sheetViews>
  <sheetFormatPr defaultColWidth="9.140625" defaultRowHeight="12.75"/>
  <cols>
    <col min="1" max="1" width="5.00390625" style="3" customWidth="1"/>
    <col min="2" max="2" width="38.140625" style="53" customWidth="1"/>
    <col min="3" max="5" width="14.7109375" style="53" customWidth="1"/>
    <col min="6" max="6" width="15.00390625" style="53" customWidth="1"/>
    <col min="7" max="7" width="42.7109375" style="53" customWidth="1"/>
    <col min="8" max="9" width="14.7109375" style="53" customWidth="1"/>
    <col min="10" max="14" width="13.7109375" style="53" customWidth="1"/>
    <col min="15" max="16384" width="9.140625" style="53" customWidth="1"/>
  </cols>
  <sheetData>
    <row r="1" spans="10:14" ht="31.5" customHeight="1">
      <c r="J1" s="84" t="s">
        <v>69</v>
      </c>
      <c r="K1" s="84"/>
      <c r="L1" s="84"/>
      <c r="M1" s="84"/>
      <c r="N1" s="84"/>
    </row>
    <row r="2" spans="9:14" ht="17.25" customHeight="1">
      <c r="I2" s="85" t="s">
        <v>152</v>
      </c>
      <c r="J2" s="85"/>
      <c r="K2" s="85"/>
      <c r="L2" s="85"/>
      <c r="M2" s="85"/>
      <c r="N2" s="85"/>
    </row>
    <row r="3" spans="1:14" s="54" customFormat="1" ht="32.25" customHeight="1">
      <c r="A3" s="86" t="s">
        <v>153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2.7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60" customHeight="1">
      <c r="A5" s="77" t="s">
        <v>37</v>
      </c>
      <c r="B5" s="79" t="s">
        <v>4</v>
      </c>
      <c r="C5" s="79" t="s">
        <v>9</v>
      </c>
      <c r="D5" s="79"/>
      <c r="E5" s="79"/>
      <c r="F5" s="79"/>
      <c r="G5" s="79" t="s">
        <v>27</v>
      </c>
      <c r="H5" s="79" t="s">
        <v>29</v>
      </c>
      <c r="I5" s="79" t="s">
        <v>28</v>
      </c>
      <c r="J5" s="79" t="s">
        <v>3</v>
      </c>
      <c r="K5" s="79"/>
      <c r="L5" s="79"/>
      <c r="M5" s="79"/>
      <c r="N5" s="79"/>
    </row>
    <row r="6" spans="1:14" ht="63" customHeight="1">
      <c r="A6" s="77"/>
      <c r="B6" s="79"/>
      <c r="C6" s="2" t="s">
        <v>14</v>
      </c>
      <c r="D6" s="2" t="s">
        <v>5</v>
      </c>
      <c r="E6" s="2" t="s">
        <v>36</v>
      </c>
      <c r="F6" s="2" t="s">
        <v>8</v>
      </c>
      <c r="G6" s="79"/>
      <c r="H6" s="79"/>
      <c r="I6" s="79"/>
      <c r="J6" s="2">
        <v>2017</v>
      </c>
      <c r="K6" s="2">
        <v>2018</v>
      </c>
      <c r="L6" s="2">
        <v>2019</v>
      </c>
      <c r="M6" s="2">
        <v>2020</v>
      </c>
      <c r="N6" s="2">
        <v>2021</v>
      </c>
    </row>
    <row r="7" spans="1:14" ht="15">
      <c r="A7" s="57">
        <v>1</v>
      </c>
      <c r="B7" s="15">
        <v>2</v>
      </c>
      <c r="C7" s="15">
        <v>3</v>
      </c>
      <c r="D7" s="15"/>
      <c r="E7" s="15"/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</row>
    <row r="8" spans="1:14" ht="14.25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30">
      <c r="A9" s="77">
        <v>2</v>
      </c>
      <c r="B9" s="78" t="s">
        <v>158</v>
      </c>
      <c r="C9" s="75">
        <v>0</v>
      </c>
      <c r="D9" s="75">
        <v>0</v>
      </c>
      <c r="E9" s="75">
        <v>25000</v>
      </c>
      <c r="F9" s="75">
        <v>304081</v>
      </c>
      <c r="G9" s="58" t="s">
        <v>228</v>
      </c>
      <c r="H9" s="13" t="s">
        <v>10</v>
      </c>
      <c r="I9" s="13">
        <v>98.1</v>
      </c>
      <c r="J9" s="13">
        <v>99</v>
      </c>
      <c r="K9" s="13">
        <v>99.2</v>
      </c>
      <c r="L9" s="13">
        <v>99.5</v>
      </c>
      <c r="M9" s="13">
        <v>99.7</v>
      </c>
      <c r="N9" s="13">
        <v>100</v>
      </c>
    </row>
    <row r="10" spans="1:14" ht="45">
      <c r="A10" s="77"/>
      <c r="B10" s="78"/>
      <c r="C10" s="75"/>
      <c r="D10" s="75"/>
      <c r="E10" s="75"/>
      <c r="F10" s="75"/>
      <c r="G10" s="58" t="s">
        <v>229</v>
      </c>
      <c r="H10" s="13" t="s">
        <v>10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</row>
    <row r="11" spans="1:14" ht="45">
      <c r="A11" s="77"/>
      <c r="B11" s="78"/>
      <c r="C11" s="75"/>
      <c r="D11" s="75"/>
      <c r="E11" s="75"/>
      <c r="F11" s="75"/>
      <c r="G11" s="58" t="s">
        <v>230</v>
      </c>
      <c r="H11" s="13" t="s">
        <v>10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</row>
    <row r="12" spans="1:14" ht="75">
      <c r="A12" s="77"/>
      <c r="B12" s="78"/>
      <c r="C12" s="75"/>
      <c r="D12" s="75"/>
      <c r="E12" s="75"/>
      <c r="F12" s="75"/>
      <c r="G12" s="58" t="s">
        <v>231</v>
      </c>
      <c r="H12" s="13" t="s">
        <v>10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100</v>
      </c>
    </row>
    <row r="13" spans="1:14" ht="45">
      <c r="A13" s="77"/>
      <c r="B13" s="78"/>
      <c r="C13" s="75"/>
      <c r="D13" s="75"/>
      <c r="E13" s="75"/>
      <c r="F13" s="75"/>
      <c r="G13" s="58" t="s">
        <v>232</v>
      </c>
      <c r="H13" s="13" t="s">
        <v>97</v>
      </c>
      <c r="I13" s="13">
        <v>0</v>
      </c>
      <c r="J13" s="13">
        <v>1</v>
      </c>
      <c r="K13" s="13">
        <v>2</v>
      </c>
      <c r="L13" s="13">
        <v>3</v>
      </c>
      <c r="M13" s="13">
        <v>4</v>
      </c>
      <c r="N13" s="13">
        <v>5</v>
      </c>
    </row>
    <row r="14" spans="1:14" ht="60">
      <c r="A14" s="77"/>
      <c r="B14" s="78"/>
      <c r="C14" s="75"/>
      <c r="D14" s="75"/>
      <c r="E14" s="75"/>
      <c r="F14" s="75"/>
      <c r="G14" s="58" t="s">
        <v>233</v>
      </c>
      <c r="H14" s="13" t="s">
        <v>97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</row>
    <row r="15" spans="1:14" ht="15" customHeight="1">
      <c r="A15" s="76" t="s">
        <v>95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60">
      <c r="A16" s="77">
        <v>1</v>
      </c>
      <c r="B16" s="78" t="s">
        <v>94</v>
      </c>
      <c r="C16" s="75">
        <v>0</v>
      </c>
      <c r="D16" s="75">
        <v>0</v>
      </c>
      <c r="E16" s="80">
        <v>17737</v>
      </c>
      <c r="F16" s="83">
        <v>644340</v>
      </c>
      <c r="G16" s="58" t="s">
        <v>96</v>
      </c>
      <c r="H16" s="13" t="s">
        <v>10</v>
      </c>
      <c r="I16" s="13">
        <v>30</v>
      </c>
      <c r="J16" s="13">
        <v>30</v>
      </c>
      <c r="K16" s="13">
        <v>30</v>
      </c>
      <c r="L16" s="13">
        <v>30</v>
      </c>
      <c r="M16" s="13">
        <v>30</v>
      </c>
      <c r="N16" s="13">
        <v>30</v>
      </c>
    </row>
    <row r="17" spans="1:14" ht="31.5" customHeight="1">
      <c r="A17" s="77"/>
      <c r="B17" s="78"/>
      <c r="C17" s="75"/>
      <c r="D17" s="75"/>
      <c r="E17" s="81"/>
      <c r="F17" s="83"/>
      <c r="G17" s="58" t="s">
        <v>234</v>
      </c>
      <c r="H17" s="13" t="s">
        <v>10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3">
        <v>100</v>
      </c>
    </row>
    <row r="18" spans="1:14" ht="30">
      <c r="A18" s="77"/>
      <c r="B18" s="78"/>
      <c r="C18" s="75"/>
      <c r="D18" s="75"/>
      <c r="E18" s="81"/>
      <c r="F18" s="83"/>
      <c r="G18" s="58" t="s">
        <v>236</v>
      </c>
      <c r="H18" s="13" t="s">
        <v>97</v>
      </c>
      <c r="I18" s="13">
        <v>0</v>
      </c>
      <c r="J18" s="13">
        <v>6</v>
      </c>
      <c r="K18" s="13">
        <v>5</v>
      </c>
      <c r="L18" s="13">
        <v>5</v>
      </c>
      <c r="M18" s="13">
        <v>5</v>
      </c>
      <c r="N18" s="13">
        <v>5</v>
      </c>
    </row>
    <row r="19" spans="1:14" ht="66" customHeight="1">
      <c r="A19" s="77"/>
      <c r="B19" s="78"/>
      <c r="C19" s="75"/>
      <c r="D19" s="75"/>
      <c r="E19" s="81"/>
      <c r="F19" s="83"/>
      <c r="G19" s="58" t="s">
        <v>235</v>
      </c>
      <c r="H19" s="13" t="s">
        <v>10</v>
      </c>
      <c r="I19" s="13">
        <v>0</v>
      </c>
      <c r="J19" s="13">
        <v>100</v>
      </c>
      <c r="K19" s="13">
        <v>100</v>
      </c>
      <c r="L19" s="13">
        <v>100</v>
      </c>
      <c r="M19" s="13">
        <v>100</v>
      </c>
      <c r="N19" s="13">
        <v>100</v>
      </c>
    </row>
    <row r="20" spans="1:14" ht="30">
      <c r="A20" s="77"/>
      <c r="B20" s="78"/>
      <c r="C20" s="75"/>
      <c r="D20" s="75"/>
      <c r="E20" s="81"/>
      <c r="F20" s="83"/>
      <c r="G20" s="58" t="s">
        <v>237</v>
      </c>
      <c r="H20" s="13" t="s">
        <v>97</v>
      </c>
      <c r="I20" s="13">
        <v>0</v>
      </c>
      <c r="J20" s="13">
        <v>1</v>
      </c>
      <c r="K20" s="13">
        <v>2</v>
      </c>
      <c r="L20" s="13">
        <v>1</v>
      </c>
      <c r="M20" s="13">
        <v>0</v>
      </c>
      <c r="N20" s="13">
        <v>0</v>
      </c>
    </row>
    <row r="21" spans="1:14" ht="60">
      <c r="A21" s="77"/>
      <c r="B21" s="78"/>
      <c r="C21" s="75"/>
      <c r="D21" s="75"/>
      <c r="E21" s="81"/>
      <c r="F21" s="83"/>
      <c r="G21" s="58" t="s">
        <v>238</v>
      </c>
      <c r="H21" s="13" t="s">
        <v>97</v>
      </c>
      <c r="I21" s="13">
        <v>0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</row>
    <row r="22" spans="1:14" ht="60">
      <c r="A22" s="77"/>
      <c r="B22" s="78"/>
      <c r="C22" s="75"/>
      <c r="D22" s="75"/>
      <c r="E22" s="81"/>
      <c r="F22" s="83"/>
      <c r="G22" s="58" t="s">
        <v>239</v>
      </c>
      <c r="H22" s="13" t="s">
        <v>10</v>
      </c>
      <c r="I22" s="13">
        <v>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</row>
    <row r="23" spans="1:14" ht="30">
      <c r="A23" s="77"/>
      <c r="B23" s="78"/>
      <c r="C23" s="75"/>
      <c r="D23" s="75"/>
      <c r="E23" s="81"/>
      <c r="F23" s="83"/>
      <c r="G23" s="58" t="s">
        <v>240</v>
      </c>
      <c r="H23" s="13" t="s">
        <v>97</v>
      </c>
      <c r="I23" s="45" t="s">
        <v>90</v>
      </c>
      <c r="J23" s="45" t="s">
        <v>90</v>
      </c>
      <c r="K23" s="45" t="s">
        <v>90</v>
      </c>
      <c r="L23" s="45" t="s">
        <v>90</v>
      </c>
      <c r="M23" s="45" t="s">
        <v>90</v>
      </c>
      <c r="N23" s="45" t="s">
        <v>90</v>
      </c>
    </row>
    <row r="24" spans="1:14" ht="45">
      <c r="A24" s="77"/>
      <c r="B24" s="78"/>
      <c r="C24" s="75"/>
      <c r="D24" s="75"/>
      <c r="E24" s="81"/>
      <c r="F24" s="83"/>
      <c r="G24" s="58" t="s">
        <v>241</v>
      </c>
      <c r="H24" s="13" t="s">
        <v>98</v>
      </c>
      <c r="I24" s="13">
        <v>39.64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45">
      <c r="A25" s="77"/>
      <c r="B25" s="78"/>
      <c r="C25" s="75"/>
      <c r="D25" s="75"/>
      <c r="E25" s="81"/>
      <c r="F25" s="83"/>
      <c r="G25" s="58" t="s">
        <v>242</v>
      </c>
      <c r="H25" s="13" t="s">
        <v>99</v>
      </c>
      <c r="I25" s="13">
        <v>0.01</v>
      </c>
      <c r="J25" s="13">
        <v>0.01</v>
      </c>
      <c r="K25" s="13">
        <v>0.01</v>
      </c>
      <c r="L25" s="13">
        <v>0</v>
      </c>
      <c r="M25" s="13">
        <v>0</v>
      </c>
      <c r="N25" s="13">
        <v>0</v>
      </c>
    </row>
    <row r="26" spans="1:14" ht="60">
      <c r="A26" s="77"/>
      <c r="B26" s="78"/>
      <c r="C26" s="75"/>
      <c r="D26" s="75"/>
      <c r="E26" s="82"/>
      <c r="F26" s="83"/>
      <c r="G26" s="58" t="s">
        <v>100</v>
      </c>
      <c r="H26" s="13" t="s">
        <v>101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</row>
  </sheetData>
  <sheetProtection/>
  <mergeCells count="24">
    <mergeCell ref="J1:N1"/>
    <mergeCell ref="C5:F5"/>
    <mergeCell ref="G5:G6"/>
    <mergeCell ref="H5:H6"/>
    <mergeCell ref="I5:I6"/>
    <mergeCell ref="I2:N2"/>
    <mergeCell ref="A3:N3"/>
    <mergeCell ref="A5:A6"/>
    <mergeCell ref="B5:B6"/>
    <mergeCell ref="J5:N5"/>
    <mergeCell ref="A15:N15"/>
    <mergeCell ref="C16:C26"/>
    <mergeCell ref="D16:D26"/>
    <mergeCell ref="E16:E26"/>
    <mergeCell ref="F16:F26"/>
    <mergeCell ref="D9:D14"/>
    <mergeCell ref="E9:E14"/>
    <mergeCell ref="F9:F14"/>
    <mergeCell ref="A8:N8"/>
    <mergeCell ref="A16:A26"/>
    <mergeCell ref="B16:B26"/>
    <mergeCell ref="A9:A14"/>
    <mergeCell ref="B9:B14"/>
    <mergeCell ref="C9:C14"/>
  </mergeCells>
  <printOptions/>
  <pageMargins left="0.3543307086614173" right="0.3543307086614173" top="0.5905511811023622" bottom="0.5905511811023622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87" t="s">
        <v>225</v>
      </c>
      <c r="C1" s="87"/>
      <c r="D1" s="87"/>
      <c r="E1" s="87"/>
      <c r="F1" s="87"/>
    </row>
    <row r="2" spans="2:6" ht="15.75" customHeight="1">
      <c r="B2" s="88" t="s">
        <v>152</v>
      </c>
      <c r="C2" s="88"/>
      <c r="D2" s="88"/>
      <c r="E2" s="88"/>
      <c r="F2" s="88"/>
    </row>
    <row r="3" spans="1:6" ht="32.25" customHeight="1">
      <c r="A3" s="89" t="s">
        <v>163</v>
      </c>
      <c r="B3" s="89"/>
      <c r="C3" s="89"/>
      <c r="D3" s="89"/>
      <c r="E3" s="89"/>
      <c r="F3" s="89"/>
    </row>
    <row r="4" spans="1:6" ht="12.75">
      <c r="A4" s="18"/>
      <c r="B4" s="19"/>
      <c r="C4" s="18"/>
      <c r="D4" s="18"/>
      <c r="E4" s="18"/>
      <c r="F4" s="18"/>
    </row>
    <row r="5" spans="1:6" ht="25.5">
      <c r="A5" s="20" t="s">
        <v>37</v>
      </c>
      <c r="B5" s="21" t="s">
        <v>38</v>
      </c>
      <c r="C5" s="21" t="s">
        <v>29</v>
      </c>
      <c r="D5" s="20" t="s">
        <v>39</v>
      </c>
      <c r="E5" s="21" t="s">
        <v>40</v>
      </c>
      <c r="F5" s="21" t="s">
        <v>41</v>
      </c>
    </row>
    <row r="6" spans="1:6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53">
      <c r="A7" s="20">
        <v>1</v>
      </c>
      <c r="B7" s="22" t="s">
        <v>103</v>
      </c>
      <c r="C7" s="23" t="s">
        <v>10</v>
      </c>
      <c r="D7" s="24" t="s">
        <v>104</v>
      </c>
      <c r="E7" s="21" t="s">
        <v>105</v>
      </c>
      <c r="F7" s="21" t="s">
        <v>42</v>
      </c>
    </row>
    <row r="8" spans="1:6" ht="114.75">
      <c r="A8" s="20">
        <v>2</v>
      </c>
      <c r="B8" s="22" t="s">
        <v>177</v>
      </c>
      <c r="C8" s="23" t="s">
        <v>10</v>
      </c>
      <c r="D8" s="24" t="s">
        <v>106</v>
      </c>
      <c r="E8" s="21" t="s">
        <v>107</v>
      </c>
      <c r="F8" s="21" t="s">
        <v>42</v>
      </c>
    </row>
    <row r="9" spans="1:6" ht="102">
      <c r="A9" s="20">
        <v>3</v>
      </c>
      <c r="B9" s="22" t="s">
        <v>108</v>
      </c>
      <c r="C9" s="23" t="s">
        <v>87</v>
      </c>
      <c r="D9" s="24" t="s">
        <v>109</v>
      </c>
      <c r="E9" s="21" t="s">
        <v>110</v>
      </c>
      <c r="F9" s="21" t="s">
        <v>42</v>
      </c>
    </row>
    <row r="10" spans="1:6" ht="153">
      <c r="A10" s="20">
        <v>4</v>
      </c>
      <c r="B10" s="22" t="s">
        <v>111</v>
      </c>
      <c r="C10" s="23" t="s">
        <v>10</v>
      </c>
      <c r="D10" s="24" t="s">
        <v>112</v>
      </c>
      <c r="E10" s="21" t="s">
        <v>113</v>
      </c>
      <c r="F10" s="21" t="s">
        <v>42</v>
      </c>
    </row>
    <row r="11" spans="1:6" ht="165.75">
      <c r="A11" s="20">
        <v>5</v>
      </c>
      <c r="B11" s="22" t="s">
        <v>114</v>
      </c>
      <c r="C11" s="23" t="s">
        <v>10</v>
      </c>
      <c r="D11" s="24" t="s">
        <v>115</v>
      </c>
      <c r="E11" s="21" t="s">
        <v>116</v>
      </c>
      <c r="F11" s="21" t="s">
        <v>42</v>
      </c>
    </row>
    <row r="12" spans="1:6" ht="38.25">
      <c r="A12" s="20">
        <v>6</v>
      </c>
      <c r="B12" s="22" t="s">
        <v>117</v>
      </c>
      <c r="C12" s="23" t="s">
        <v>88</v>
      </c>
      <c r="D12" s="24" t="s">
        <v>118</v>
      </c>
      <c r="E12" s="21" t="s">
        <v>119</v>
      </c>
      <c r="F12" s="21" t="s">
        <v>42</v>
      </c>
    </row>
    <row r="13" spans="1:6" ht="51">
      <c r="A13" s="20">
        <v>7</v>
      </c>
      <c r="B13" s="22" t="s">
        <v>120</v>
      </c>
      <c r="C13" s="23" t="s">
        <v>88</v>
      </c>
      <c r="D13" s="24" t="s">
        <v>121</v>
      </c>
      <c r="E13" s="21" t="s">
        <v>122</v>
      </c>
      <c r="F13" s="21" t="s">
        <v>42</v>
      </c>
    </row>
    <row r="14" spans="1:6" ht="76.5">
      <c r="A14" s="20">
        <v>8</v>
      </c>
      <c r="B14" s="22" t="s">
        <v>123</v>
      </c>
      <c r="C14" s="23" t="s">
        <v>89</v>
      </c>
      <c r="D14" s="24" t="s">
        <v>124</v>
      </c>
      <c r="E14" s="21" t="s">
        <v>125</v>
      </c>
      <c r="F14" s="21" t="s">
        <v>42</v>
      </c>
    </row>
    <row r="15" spans="1:6" ht="76.5">
      <c r="A15" s="20">
        <v>9</v>
      </c>
      <c r="B15" s="22" t="s">
        <v>126</v>
      </c>
      <c r="C15" s="23" t="s">
        <v>127</v>
      </c>
      <c r="D15" s="24" t="s">
        <v>128</v>
      </c>
      <c r="E15" s="21" t="s">
        <v>125</v>
      </c>
      <c r="F15" s="21" t="s">
        <v>42</v>
      </c>
    </row>
    <row r="16" spans="1:6" ht="154.5" customHeight="1">
      <c r="A16" s="20">
        <v>10</v>
      </c>
      <c r="B16" s="22" t="s">
        <v>178</v>
      </c>
      <c r="C16" s="23" t="s">
        <v>92</v>
      </c>
      <c r="D16" s="22" t="s">
        <v>129</v>
      </c>
      <c r="E16" s="21" t="s">
        <v>130</v>
      </c>
      <c r="F16" s="21" t="s">
        <v>42</v>
      </c>
    </row>
    <row r="17" spans="1:6" ht="165.75">
      <c r="A17" s="20">
        <v>11</v>
      </c>
      <c r="B17" s="22" t="s">
        <v>179</v>
      </c>
      <c r="C17" s="23" t="s">
        <v>93</v>
      </c>
      <c r="D17" s="24" t="s">
        <v>180</v>
      </c>
      <c r="E17" s="21" t="s">
        <v>181</v>
      </c>
      <c r="F17" s="21" t="s">
        <v>42</v>
      </c>
    </row>
    <row r="18" spans="1:6" ht="140.25">
      <c r="A18" s="20">
        <v>12</v>
      </c>
      <c r="B18" s="22" t="s">
        <v>182</v>
      </c>
      <c r="C18" s="23" t="s">
        <v>10</v>
      </c>
      <c r="D18" s="24" t="s">
        <v>183</v>
      </c>
      <c r="E18" s="21" t="s">
        <v>184</v>
      </c>
      <c r="F18" s="21" t="s">
        <v>42</v>
      </c>
    </row>
    <row r="19" spans="1:6" ht="102">
      <c r="A19" s="20">
        <v>13</v>
      </c>
      <c r="B19" s="22" t="s">
        <v>185</v>
      </c>
      <c r="C19" s="23" t="s">
        <v>10</v>
      </c>
      <c r="D19" s="24" t="s">
        <v>186</v>
      </c>
      <c r="E19" s="21" t="s">
        <v>190</v>
      </c>
      <c r="F19" s="21" t="s">
        <v>42</v>
      </c>
    </row>
    <row r="20" spans="1:6" ht="114.75">
      <c r="A20" s="20">
        <v>14</v>
      </c>
      <c r="B20" s="22" t="s">
        <v>187</v>
      </c>
      <c r="C20" s="23" t="s">
        <v>10</v>
      </c>
      <c r="D20" s="24" t="s">
        <v>188</v>
      </c>
      <c r="E20" s="21" t="s">
        <v>189</v>
      </c>
      <c r="F20" s="21" t="s">
        <v>42</v>
      </c>
    </row>
    <row r="21" spans="1:6" ht="102">
      <c r="A21" s="20">
        <v>15</v>
      </c>
      <c r="B21" s="22" t="s">
        <v>191</v>
      </c>
      <c r="C21" s="23" t="s">
        <v>10</v>
      </c>
      <c r="D21" s="24" t="s">
        <v>192</v>
      </c>
      <c r="E21" s="21" t="s">
        <v>190</v>
      </c>
      <c r="F21" s="21" t="s">
        <v>42</v>
      </c>
    </row>
    <row r="22" spans="1:6" ht="76.5">
      <c r="A22" s="20">
        <v>16</v>
      </c>
      <c r="B22" s="22" t="s">
        <v>193</v>
      </c>
      <c r="C22" s="23" t="s">
        <v>88</v>
      </c>
      <c r="D22" s="24" t="s">
        <v>194</v>
      </c>
      <c r="E22" s="21" t="s">
        <v>122</v>
      </c>
      <c r="F22" s="21" t="s">
        <v>42</v>
      </c>
    </row>
    <row r="23" spans="1:6" ht="89.25">
      <c r="A23" s="20">
        <v>17</v>
      </c>
      <c r="B23" s="22" t="s">
        <v>195</v>
      </c>
      <c r="C23" s="23" t="s">
        <v>88</v>
      </c>
      <c r="D23" s="24" t="s">
        <v>196</v>
      </c>
      <c r="E23" s="21" t="s">
        <v>122</v>
      </c>
      <c r="F23" s="21" t="s">
        <v>42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12" sqref="A1:IV16384"/>
    </sheetView>
  </sheetViews>
  <sheetFormatPr defaultColWidth="9.140625" defaultRowHeight="12.75"/>
  <cols>
    <col min="1" max="1" width="57.00390625" style="3" customWidth="1"/>
    <col min="2" max="2" width="49.140625" style="3" customWidth="1"/>
    <col min="3" max="3" width="31.28125" style="3" customWidth="1"/>
    <col min="4" max="4" width="40.421875" style="59" customWidth="1"/>
    <col min="5" max="5" width="39.421875" style="3" customWidth="1"/>
    <col min="6" max="16384" width="9.140625" style="3" customWidth="1"/>
  </cols>
  <sheetData>
    <row r="1" spans="1:5" ht="30" customHeight="1">
      <c r="A1" s="84" t="s">
        <v>226</v>
      </c>
      <c r="B1" s="84"/>
      <c r="C1" s="84"/>
      <c r="D1" s="84"/>
      <c r="E1" s="84"/>
    </row>
    <row r="2" spans="1:5" ht="18" customHeight="1">
      <c r="A2" s="93" t="s">
        <v>156</v>
      </c>
      <c r="B2" s="93"/>
      <c r="C2" s="93"/>
      <c r="D2" s="93"/>
      <c r="E2" s="93"/>
    </row>
    <row r="3" spans="1:5" s="7" customFormat="1" ht="32.25" customHeight="1">
      <c r="A3" s="86" t="s">
        <v>161</v>
      </c>
      <c r="B3" s="86"/>
      <c r="C3" s="86"/>
      <c r="D3" s="86"/>
      <c r="E3" s="86"/>
    </row>
    <row r="4" spans="1:3" s="7" customFormat="1" ht="15.75">
      <c r="A4" s="5"/>
      <c r="B4" s="5"/>
      <c r="C4" s="6"/>
    </row>
    <row r="5" spans="1:5" ht="15" customHeight="1">
      <c r="A5" s="94" t="s">
        <v>30</v>
      </c>
      <c r="B5" s="94" t="s">
        <v>31</v>
      </c>
      <c r="C5" s="94" t="s">
        <v>32</v>
      </c>
      <c r="D5" s="94" t="s">
        <v>33</v>
      </c>
      <c r="E5" s="94" t="s">
        <v>34</v>
      </c>
    </row>
    <row r="6" spans="1:5" ht="30" customHeight="1">
      <c r="A6" s="94"/>
      <c r="B6" s="94"/>
      <c r="C6" s="94"/>
      <c r="D6" s="94"/>
      <c r="E6" s="94"/>
    </row>
    <row r="7" spans="1:5" ht="15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90">
      <c r="A8" s="90" t="s">
        <v>102</v>
      </c>
      <c r="B8" s="14" t="s">
        <v>36</v>
      </c>
      <c r="C8" s="29" t="s">
        <v>68</v>
      </c>
      <c r="D8" s="14" t="s">
        <v>167</v>
      </c>
      <c r="E8" s="29" t="s">
        <v>68</v>
      </c>
    </row>
    <row r="9" spans="1:5" ht="90">
      <c r="A9" s="91"/>
      <c r="B9" s="14" t="s">
        <v>8</v>
      </c>
      <c r="C9" s="29" t="s">
        <v>68</v>
      </c>
      <c r="D9" s="14" t="s">
        <v>212</v>
      </c>
      <c r="E9" s="29" t="s">
        <v>68</v>
      </c>
    </row>
    <row r="10" spans="1:5" ht="90">
      <c r="A10" s="92" t="s">
        <v>248</v>
      </c>
      <c r="B10" s="14" t="s">
        <v>36</v>
      </c>
      <c r="C10" s="29" t="s">
        <v>222</v>
      </c>
      <c r="D10" s="14" t="s">
        <v>167</v>
      </c>
      <c r="E10" s="29" t="s">
        <v>68</v>
      </c>
    </row>
    <row r="11" spans="1:5" ht="90">
      <c r="A11" s="92"/>
      <c r="B11" s="14" t="s">
        <v>8</v>
      </c>
      <c r="C11" s="29" t="s">
        <v>222</v>
      </c>
      <c r="D11" s="14" t="s">
        <v>168</v>
      </c>
      <c r="E11" s="29" t="s">
        <v>68</v>
      </c>
    </row>
    <row r="12" spans="1:5" ht="90">
      <c r="A12" s="17" t="s">
        <v>213</v>
      </c>
      <c r="B12" s="14" t="s">
        <v>8</v>
      </c>
      <c r="C12" s="29" t="s">
        <v>222</v>
      </c>
      <c r="D12" s="14" t="s">
        <v>169</v>
      </c>
      <c r="E12" s="29" t="s">
        <v>68</v>
      </c>
    </row>
    <row r="13" spans="1:5" ht="90">
      <c r="A13" s="38" t="s">
        <v>214</v>
      </c>
      <c r="B13" s="14" t="s">
        <v>8</v>
      </c>
      <c r="C13" s="29" t="s">
        <v>221</v>
      </c>
      <c r="D13" s="14" t="s">
        <v>164</v>
      </c>
      <c r="E13" s="29" t="s">
        <v>68</v>
      </c>
    </row>
    <row r="14" spans="1:5" ht="90">
      <c r="A14" s="17" t="s">
        <v>215</v>
      </c>
      <c r="B14" s="14" t="s">
        <v>8</v>
      </c>
      <c r="C14" s="29" t="s">
        <v>221</v>
      </c>
      <c r="D14" s="14" t="s">
        <v>165</v>
      </c>
      <c r="E14" s="29" t="s">
        <v>68</v>
      </c>
    </row>
    <row r="15" spans="1:5" ht="90">
      <c r="A15" s="17" t="s">
        <v>216</v>
      </c>
      <c r="B15" s="14" t="s">
        <v>8</v>
      </c>
      <c r="C15" s="29" t="s">
        <v>221</v>
      </c>
      <c r="D15" s="14" t="s">
        <v>166</v>
      </c>
      <c r="E15" s="29" t="s">
        <v>68</v>
      </c>
    </row>
    <row r="16" spans="1:5" ht="90">
      <c r="A16" s="90" t="s">
        <v>211</v>
      </c>
      <c r="B16" s="14" t="s">
        <v>36</v>
      </c>
      <c r="C16" s="29" t="s">
        <v>68</v>
      </c>
      <c r="D16" s="14" t="s">
        <v>245</v>
      </c>
      <c r="E16" s="29" t="s">
        <v>68</v>
      </c>
    </row>
    <row r="17" spans="1:5" ht="90">
      <c r="A17" s="91"/>
      <c r="B17" s="14" t="s">
        <v>8</v>
      </c>
      <c r="C17" s="29" t="s">
        <v>68</v>
      </c>
      <c r="D17" s="14" t="s">
        <v>170</v>
      </c>
      <c r="E17" s="29" t="s">
        <v>68</v>
      </c>
    </row>
    <row r="18" spans="1:5" ht="120">
      <c r="A18" s="17" t="s">
        <v>217</v>
      </c>
      <c r="B18" s="14" t="s">
        <v>8</v>
      </c>
      <c r="C18" s="29" t="s">
        <v>221</v>
      </c>
      <c r="D18" s="14" t="s">
        <v>170</v>
      </c>
      <c r="E18" s="29" t="s">
        <v>68</v>
      </c>
    </row>
    <row r="19" spans="1:5" ht="90">
      <c r="A19" s="17" t="s">
        <v>218</v>
      </c>
      <c r="B19" s="14" t="s">
        <v>36</v>
      </c>
      <c r="C19" s="29" t="s">
        <v>223</v>
      </c>
      <c r="D19" s="14" t="s">
        <v>171</v>
      </c>
      <c r="E19" s="29" t="s">
        <v>68</v>
      </c>
    </row>
    <row r="20" spans="1:5" ht="90">
      <c r="A20" s="17" t="s">
        <v>246</v>
      </c>
      <c r="B20" s="14" t="s">
        <v>36</v>
      </c>
      <c r="C20" s="29" t="s">
        <v>223</v>
      </c>
      <c r="D20" s="14" t="s">
        <v>247</v>
      </c>
      <c r="E20" s="29" t="s">
        <v>68</v>
      </c>
    </row>
    <row r="21" spans="1:5" ht="90">
      <c r="A21" s="17" t="s">
        <v>219</v>
      </c>
      <c r="B21" s="14" t="s">
        <v>36</v>
      </c>
      <c r="C21" s="29" t="s">
        <v>223</v>
      </c>
      <c r="D21" s="14" t="s">
        <v>220</v>
      </c>
      <c r="E21" s="29" t="s">
        <v>68</v>
      </c>
    </row>
  </sheetData>
  <sheetProtection/>
  <mergeCells count="11">
    <mergeCell ref="C5:C6"/>
    <mergeCell ref="A8:A9"/>
    <mergeCell ref="A16:A17"/>
    <mergeCell ref="A10:A11"/>
    <mergeCell ref="A1:E1"/>
    <mergeCell ref="A2:E2"/>
    <mergeCell ref="A3:E3"/>
    <mergeCell ref="D5:D6"/>
    <mergeCell ref="E5:E6"/>
    <mergeCell ref="A5:A6"/>
    <mergeCell ref="B5:B6"/>
  </mergeCells>
  <printOptions/>
  <pageMargins left="0.3543307086614173" right="0.3543307086614173" top="0.5905511811023622" bottom="0.5905511811023622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8.8515625" style="3" customWidth="1"/>
    <col min="2" max="2" width="30.7109375" style="3" customWidth="1"/>
    <col min="3" max="3" width="12.28125" style="3" customWidth="1"/>
    <col min="4" max="4" width="21.57421875" style="3" customWidth="1"/>
    <col min="5" max="11" width="14.7109375" style="3" customWidth="1"/>
    <col min="12" max="13" width="30.7109375" style="3" customWidth="1"/>
    <col min="14" max="15" width="9.140625" style="3" customWidth="1"/>
    <col min="16" max="16384" width="9.140625" style="3" customWidth="1"/>
  </cols>
  <sheetData>
    <row r="1" spans="3:13" ht="30" customHeight="1">
      <c r="C1" s="4"/>
      <c r="E1" s="4"/>
      <c r="F1" s="4"/>
      <c r="G1" s="4"/>
      <c r="H1" s="4"/>
      <c r="I1" s="84" t="s">
        <v>131</v>
      </c>
      <c r="J1" s="84"/>
      <c r="K1" s="84"/>
      <c r="L1" s="84"/>
      <c r="M1" s="84"/>
    </row>
    <row r="2" spans="3:13" ht="15">
      <c r="C2" s="4"/>
      <c r="E2" s="4"/>
      <c r="F2" s="4"/>
      <c r="G2" s="4"/>
      <c r="H2" s="4"/>
      <c r="I2" s="93" t="s">
        <v>156</v>
      </c>
      <c r="J2" s="93"/>
      <c r="K2" s="93"/>
      <c r="L2" s="93"/>
      <c r="M2" s="93"/>
    </row>
    <row r="3" spans="1:13" s="7" customFormat="1" ht="31.5" customHeight="1">
      <c r="A3" s="86" t="s">
        <v>155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0" s="7" customFormat="1" ht="15.75">
      <c r="A4" s="5"/>
      <c r="B4" s="5"/>
      <c r="C4" s="6"/>
      <c r="D4" s="5"/>
      <c r="E4" s="6"/>
      <c r="F4" s="6"/>
      <c r="G4" s="6"/>
      <c r="H4" s="6"/>
      <c r="I4" s="6"/>
      <c r="J4" s="6"/>
    </row>
    <row r="5" spans="1:13" ht="15" customHeight="1">
      <c r="A5" s="112" t="s">
        <v>2</v>
      </c>
      <c r="B5" s="112" t="s">
        <v>6</v>
      </c>
      <c r="C5" s="112" t="s">
        <v>16</v>
      </c>
      <c r="D5" s="112" t="s">
        <v>15</v>
      </c>
      <c r="E5" s="112" t="s">
        <v>197</v>
      </c>
      <c r="F5" s="112" t="s">
        <v>17</v>
      </c>
      <c r="G5" s="112" t="s">
        <v>18</v>
      </c>
      <c r="H5" s="112"/>
      <c r="I5" s="112"/>
      <c r="J5" s="112"/>
      <c r="K5" s="112"/>
      <c r="L5" s="112" t="s">
        <v>19</v>
      </c>
      <c r="M5" s="112" t="s">
        <v>20</v>
      </c>
    </row>
    <row r="6" spans="1:13" ht="38.25" customHeight="1">
      <c r="A6" s="112"/>
      <c r="B6" s="112"/>
      <c r="C6" s="112"/>
      <c r="D6" s="112"/>
      <c r="E6" s="112"/>
      <c r="F6" s="112"/>
      <c r="G6" s="11">
        <v>2017</v>
      </c>
      <c r="H6" s="11">
        <v>2018</v>
      </c>
      <c r="I6" s="11">
        <v>2019</v>
      </c>
      <c r="J6" s="11">
        <v>2020</v>
      </c>
      <c r="K6" s="11">
        <v>2021</v>
      </c>
      <c r="L6" s="112"/>
      <c r="M6" s="112"/>
    </row>
    <row r="7" spans="1:13" ht="12.75">
      <c r="A7" s="9">
        <v>1</v>
      </c>
      <c r="B7" s="9">
        <v>2</v>
      </c>
      <c r="C7" s="9">
        <v>5</v>
      </c>
      <c r="D7" s="9">
        <v>4</v>
      </c>
      <c r="E7" s="9">
        <v>6</v>
      </c>
      <c r="F7" s="9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9">
        <v>13</v>
      </c>
      <c r="M7" s="9">
        <v>14</v>
      </c>
    </row>
    <row r="8" spans="1:13" ht="12.75" customHeight="1">
      <c r="A8" s="109" t="s">
        <v>224</v>
      </c>
      <c r="B8" s="111" t="s">
        <v>198</v>
      </c>
      <c r="C8" s="95"/>
      <c r="D8" s="30" t="s">
        <v>0</v>
      </c>
      <c r="E8" s="37">
        <f>SUM(E9:E12)</f>
        <v>22444</v>
      </c>
      <c r="F8" s="31">
        <f>SUM(G8:K8)</f>
        <v>329081</v>
      </c>
      <c r="G8" s="31">
        <f>SUM(G14,G19,G24)</f>
        <v>78300</v>
      </c>
      <c r="H8" s="31">
        <f>SUM(H9:H12)</f>
        <v>60281</v>
      </c>
      <c r="I8" s="31">
        <f>SUM(I9:I12)</f>
        <v>63500</v>
      </c>
      <c r="J8" s="31">
        <f>SUM(J9:J12)</f>
        <v>63500</v>
      </c>
      <c r="K8" s="31">
        <f>SUM(K9:K12)</f>
        <v>63500</v>
      </c>
      <c r="L8" s="96" t="s">
        <v>68</v>
      </c>
      <c r="M8" s="96" t="s">
        <v>68</v>
      </c>
    </row>
    <row r="9" spans="1:13" ht="25.5">
      <c r="A9" s="109"/>
      <c r="B9" s="111"/>
      <c r="C9" s="95"/>
      <c r="D9" s="10" t="s">
        <v>14</v>
      </c>
      <c r="E9" s="37">
        <f>SUM(E15,E20,E25)</f>
        <v>0</v>
      </c>
      <c r="F9" s="37">
        <f>SUM(G9:K9)</f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96"/>
      <c r="M9" s="96"/>
    </row>
    <row r="10" spans="1:13" ht="25.5">
      <c r="A10" s="109"/>
      <c r="B10" s="111"/>
      <c r="C10" s="95"/>
      <c r="D10" s="10" t="s">
        <v>21</v>
      </c>
      <c r="E10" s="37">
        <f>SUM(E16,E21,E26)</f>
        <v>0</v>
      </c>
      <c r="F10" s="37">
        <f>SUM(G10:K10)</f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96"/>
      <c r="M10" s="96"/>
    </row>
    <row r="11" spans="1:13" ht="26.25" customHeight="1">
      <c r="A11" s="109"/>
      <c r="B11" s="111"/>
      <c r="C11" s="95"/>
      <c r="D11" s="10" t="s">
        <v>36</v>
      </c>
      <c r="E11" s="37">
        <f>SUM(E17,E22,E27)</f>
        <v>9079</v>
      </c>
      <c r="F11" s="37">
        <f>SUM(G11:K11)</f>
        <v>25000</v>
      </c>
      <c r="G11" s="37">
        <f>SUM(G17,G22,G27)</f>
        <v>25000</v>
      </c>
      <c r="H11" s="37">
        <v>0</v>
      </c>
      <c r="I11" s="37">
        <v>0</v>
      </c>
      <c r="J11" s="37">
        <v>0</v>
      </c>
      <c r="K11" s="37">
        <v>0</v>
      </c>
      <c r="L11" s="96"/>
      <c r="M11" s="96"/>
    </row>
    <row r="12" spans="1:13" ht="25.5" customHeight="1">
      <c r="A12" s="109"/>
      <c r="B12" s="111"/>
      <c r="C12" s="95"/>
      <c r="D12" s="10" t="s">
        <v>8</v>
      </c>
      <c r="E12" s="37">
        <f>SUM(E18,E23,E28)</f>
        <v>13365</v>
      </c>
      <c r="F12" s="37">
        <f>SUM(G12:K12)</f>
        <v>304081</v>
      </c>
      <c r="G12" s="37">
        <f>SUM(G18,G23,G28)</f>
        <v>53300</v>
      </c>
      <c r="H12" s="37">
        <f>SUM(H18,H23,H28)</f>
        <v>60281</v>
      </c>
      <c r="I12" s="37">
        <f>SUM(I18,I23,I28)</f>
        <v>63500</v>
      </c>
      <c r="J12" s="37">
        <f>SUM(J18,J23,J28)</f>
        <v>63500</v>
      </c>
      <c r="K12" s="37">
        <f>SUM(K18,K23,K28)</f>
        <v>63500</v>
      </c>
      <c r="L12" s="96"/>
      <c r="M12" s="96"/>
    </row>
    <row r="13" spans="1:13" ht="12.75">
      <c r="A13" s="114" t="s">
        <v>159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2.75">
      <c r="A14" s="109" t="s">
        <v>25</v>
      </c>
      <c r="B14" s="110" t="s">
        <v>243</v>
      </c>
      <c r="C14" s="95" t="s">
        <v>23</v>
      </c>
      <c r="D14" s="30" t="s">
        <v>0</v>
      </c>
      <c r="E14" s="37">
        <f>SUM(E15:E18)</f>
        <v>9079</v>
      </c>
      <c r="F14" s="31">
        <f aca="true" t="shared" si="0" ref="F14:F28">SUM(G14:K14)</f>
        <v>253481</v>
      </c>
      <c r="G14" s="31">
        <f>SUM(G15:G18)</f>
        <v>64200</v>
      </c>
      <c r="H14" s="31">
        <f>SUM(H15:H18)</f>
        <v>45281</v>
      </c>
      <c r="I14" s="31">
        <f>SUM(I15:I18)</f>
        <v>48000</v>
      </c>
      <c r="J14" s="31">
        <f>SUM(J15:J18)</f>
        <v>48000</v>
      </c>
      <c r="K14" s="31">
        <f>SUM(K15:K18)</f>
        <v>48000</v>
      </c>
      <c r="L14" s="96" t="s">
        <v>24</v>
      </c>
      <c r="M14" s="96" t="s">
        <v>143</v>
      </c>
    </row>
    <row r="15" spans="1:13" ht="25.5">
      <c r="A15" s="109"/>
      <c r="B15" s="110"/>
      <c r="C15" s="95"/>
      <c r="D15" s="10" t="s">
        <v>14</v>
      </c>
      <c r="E15" s="37">
        <v>0</v>
      </c>
      <c r="F15" s="37">
        <f t="shared" si="0"/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96"/>
      <c r="M15" s="96"/>
    </row>
    <row r="16" spans="1:13" ht="25.5">
      <c r="A16" s="109"/>
      <c r="B16" s="110"/>
      <c r="C16" s="95"/>
      <c r="D16" s="10" t="s">
        <v>21</v>
      </c>
      <c r="E16" s="37">
        <v>0</v>
      </c>
      <c r="F16" s="37">
        <f t="shared" si="0"/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96"/>
      <c r="M16" s="96"/>
    </row>
    <row r="17" spans="1:13" ht="27.75" customHeight="1">
      <c r="A17" s="109"/>
      <c r="B17" s="110"/>
      <c r="C17" s="95"/>
      <c r="D17" s="10" t="s">
        <v>36</v>
      </c>
      <c r="E17" s="37">
        <v>9079</v>
      </c>
      <c r="F17" s="37">
        <f t="shared" si="0"/>
        <v>25000</v>
      </c>
      <c r="G17" s="37">
        <v>25000</v>
      </c>
      <c r="H17" s="37">
        <v>0</v>
      </c>
      <c r="I17" s="37">
        <v>0</v>
      </c>
      <c r="J17" s="37">
        <v>0</v>
      </c>
      <c r="K17" s="37">
        <v>0</v>
      </c>
      <c r="L17" s="96"/>
      <c r="M17" s="96"/>
    </row>
    <row r="18" spans="1:13" ht="25.5">
      <c r="A18" s="109"/>
      <c r="B18" s="110"/>
      <c r="C18" s="95"/>
      <c r="D18" s="10" t="s">
        <v>8</v>
      </c>
      <c r="E18" s="37">
        <v>0</v>
      </c>
      <c r="F18" s="37">
        <f t="shared" si="0"/>
        <v>228481</v>
      </c>
      <c r="G18" s="37">
        <v>39200</v>
      </c>
      <c r="H18" s="37">
        <v>45281</v>
      </c>
      <c r="I18" s="37">
        <v>48000</v>
      </c>
      <c r="J18" s="37">
        <v>48000</v>
      </c>
      <c r="K18" s="37">
        <v>48000</v>
      </c>
      <c r="L18" s="96"/>
      <c r="M18" s="96"/>
    </row>
    <row r="19" spans="1:13" ht="15" customHeight="1">
      <c r="A19" s="109" t="s">
        <v>26</v>
      </c>
      <c r="B19" s="111" t="s">
        <v>144</v>
      </c>
      <c r="C19" s="95" t="s">
        <v>23</v>
      </c>
      <c r="D19" s="30" t="s">
        <v>0</v>
      </c>
      <c r="E19" s="37">
        <f>SUM(E20:E23)</f>
        <v>13365</v>
      </c>
      <c r="F19" s="31">
        <f t="shared" si="0"/>
        <v>75600</v>
      </c>
      <c r="G19" s="31">
        <f>SUM(G20:G23)</f>
        <v>14100</v>
      </c>
      <c r="H19" s="31">
        <f>SUM(H20:H23)</f>
        <v>15000</v>
      </c>
      <c r="I19" s="31">
        <f>SUM(I20:I23)</f>
        <v>15500</v>
      </c>
      <c r="J19" s="31">
        <f>SUM(J20:J23)</f>
        <v>15500</v>
      </c>
      <c r="K19" s="31">
        <f>SUM(K20:K23)</f>
        <v>15500</v>
      </c>
      <c r="L19" s="96" t="s">
        <v>24</v>
      </c>
      <c r="M19" s="96" t="s">
        <v>144</v>
      </c>
    </row>
    <row r="20" spans="1:13" ht="25.5">
      <c r="A20" s="109"/>
      <c r="B20" s="111"/>
      <c r="C20" s="95"/>
      <c r="D20" s="10" t="s">
        <v>14</v>
      </c>
      <c r="E20" s="37">
        <v>0</v>
      </c>
      <c r="F20" s="37">
        <f t="shared" si="0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96"/>
      <c r="M20" s="96"/>
    </row>
    <row r="21" spans="1:13" ht="25.5">
      <c r="A21" s="109"/>
      <c r="B21" s="111"/>
      <c r="C21" s="95"/>
      <c r="D21" s="10" t="s">
        <v>21</v>
      </c>
      <c r="E21" s="37">
        <v>0</v>
      </c>
      <c r="F21" s="37">
        <f t="shared" si="0"/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96"/>
      <c r="M21" s="96"/>
    </row>
    <row r="22" spans="1:13" ht="28.5" customHeight="1">
      <c r="A22" s="109"/>
      <c r="B22" s="111"/>
      <c r="C22" s="95"/>
      <c r="D22" s="10" t="s">
        <v>36</v>
      </c>
      <c r="E22" s="37">
        <v>0</v>
      </c>
      <c r="F22" s="37">
        <f t="shared" si="0"/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96"/>
      <c r="M22" s="96"/>
    </row>
    <row r="23" spans="1:13" ht="25.5">
      <c r="A23" s="109"/>
      <c r="B23" s="111"/>
      <c r="C23" s="95"/>
      <c r="D23" s="10" t="s">
        <v>8</v>
      </c>
      <c r="E23" s="37">
        <v>13365</v>
      </c>
      <c r="F23" s="37">
        <f t="shared" si="0"/>
        <v>75600</v>
      </c>
      <c r="G23" s="37">
        <v>14100</v>
      </c>
      <c r="H23" s="37">
        <v>15000</v>
      </c>
      <c r="I23" s="37">
        <v>15500</v>
      </c>
      <c r="J23" s="37">
        <v>15500</v>
      </c>
      <c r="K23" s="37">
        <v>15500</v>
      </c>
      <c r="L23" s="96"/>
      <c r="M23" s="96"/>
    </row>
    <row r="24" spans="1:13" ht="15" customHeight="1">
      <c r="A24" s="109" t="s">
        <v>157</v>
      </c>
      <c r="B24" s="111" t="s">
        <v>249</v>
      </c>
      <c r="C24" s="95" t="s">
        <v>23</v>
      </c>
      <c r="D24" s="30" t="s">
        <v>0</v>
      </c>
      <c r="E24" s="37">
        <f>SUM(E25:E28)</f>
        <v>0</v>
      </c>
      <c r="F24" s="31">
        <f t="shared" si="0"/>
        <v>0</v>
      </c>
      <c r="G24" s="31">
        <f>SUM(G25:G28)</f>
        <v>0</v>
      </c>
      <c r="H24" s="31">
        <f>SUM(H25:H28)</f>
        <v>0</v>
      </c>
      <c r="I24" s="31">
        <f>SUM(I25:I28)</f>
        <v>0</v>
      </c>
      <c r="J24" s="31">
        <f>SUM(J25:J28)</f>
        <v>0</v>
      </c>
      <c r="K24" s="31">
        <f>SUM(K25:K28)</f>
        <v>0</v>
      </c>
      <c r="L24" s="96" t="s">
        <v>24</v>
      </c>
      <c r="M24" s="96" t="s">
        <v>145</v>
      </c>
    </row>
    <row r="25" spans="1:13" ht="25.5">
      <c r="A25" s="109"/>
      <c r="B25" s="111"/>
      <c r="C25" s="95"/>
      <c r="D25" s="10" t="s">
        <v>14</v>
      </c>
      <c r="E25" s="37">
        <v>0</v>
      </c>
      <c r="F25" s="37">
        <f t="shared" si="0"/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96"/>
      <c r="M25" s="96"/>
    </row>
    <row r="26" spans="1:13" ht="25.5">
      <c r="A26" s="109"/>
      <c r="B26" s="111"/>
      <c r="C26" s="95"/>
      <c r="D26" s="10" t="s">
        <v>21</v>
      </c>
      <c r="E26" s="37">
        <v>0</v>
      </c>
      <c r="F26" s="37">
        <f t="shared" si="0"/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96"/>
      <c r="M26" s="96"/>
    </row>
    <row r="27" spans="1:13" ht="27.75" customHeight="1">
      <c r="A27" s="109"/>
      <c r="B27" s="111"/>
      <c r="C27" s="95"/>
      <c r="D27" s="10" t="s">
        <v>36</v>
      </c>
      <c r="E27" s="37">
        <v>0</v>
      </c>
      <c r="F27" s="37">
        <f t="shared" si="0"/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96"/>
      <c r="M27" s="96"/>
    </row>
    <row r="28" spans="1:13" ht="25.5">
      <c r="A28" s="109"/>
      <c r="B28" s="111"/>
      <c r="C28" s="95"/>
      <c r="D28" s="10" t="s">
        <v>8</v>
      </c>
      <c r="E28" s="37">
        <v>0</v>
      </c>
      <c r="F28" s="37">
        <f t="shared" si="0"/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96"/>
      <c r="M28" s="96"/>
    </row>
    <row r="29" spans="1:13" ht="12.75" customHeight="1">
      <c r="A29" s="112">
        <v>2</v>
      </c>
      <c r="B29" s="110" t="s">
        <v>201</v>
      </c>
      <c r="C29" s="95"/>
      <c r="D29" s="30" t="s">
        <v>0</v>
      </c>
      <c r="E29" s="37">
        <f>SUM(E30:E33)</f>
        <v>104990</v>
      </c>
      <c r="F29" s="31">
        <f aca="true" t="shared" si="1" ref="F29:F54">SUM(G29:K29)</f>
        <v>662077</v>
      </c>
      <c r="G29" s="31">
        <f>SUM(G35,G40,G45,G50,G56,G61,G66,G71)</f>
        <v>127721</v>
      </c>
      <c r="H29" s="31">
        <f>SUM(H35,H40,H45,H50,H56,H61,H66,H71)</f>
        <v>129956</v>
      </c>
      <c r="I29" s="31">
        <f>SUM(I35,I40,I45,I50,I56,I61,I66,I71)</f>
        <v>134800</v>
      </c>
      <c r="J29" s="31">
        <f>SUM(J35,J40,J45,J50,J56,J61,J66,J71)</f>
        <v>134800</v>
      </c>
      <c r="K29" s="31">
        <f>SUM(K35,K40,K45,K50,K56,K61,K66,K71)</f>
        <v>134800</v>
      </c>
      <c r="L29" s="96" t="s">
        <v>68</v>
      </c>
      <c r="M29" s="96" t="s">
        <v>68</v>
      </c>
    </row>
    <row r="30" spans="1:13" ht="27.75" customHeight="1">
      <c r="A30" s="112"/>
      <c r="B30" s="110"/>
      <c r="C30" s="95"/>
      <c r="D30" s="10" t="s">
        <v>14</v>
      </c>
      <c r="E30" s="37">
        <f>SUM(E36,E41,E46,E51,E57,E62,E67,E72)</f>
        <v>0</v>
      </c>
      <c r="F30" s="37">
        <f t="shared" si="1"/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96"/>
      <c r="M30" s="96"/>
    </row>
    <row r="31" spans="1:13" ht="27.75" customHeight="1">
      <c r="A31" s="112"/>
      <c r="B31" s="110"/>
      <c r="C31" s="95"/>
      <c r="D31" s="10" t="s">
        <v>21</v>
      </c>
      <c r="E31" s="37">
        <f>SUM(E37,E42,E47,E52,E58,E63,E68,E73)</f>
        <v>0</v>
      </c>
      <c r="F31" s="37">
        <f t="shared" si="1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96"/>
      <c r="M31" s="96"/>
    </row>
    <row r="32" spans="1:13" ht="27" customHeight="1">
      <c r="A32" s="112"/>
      <c r="B32" s="110"/>
      <c r="C32" s="95"/>
      <c r="D32" s="10" t="s">
        <v>36</v>
      </c>
      <c r="E32" s="37">
        <f>SUM(E38,E43,E48,E53,E59,E64,E69,E74)</f>
        <v>1510</v>
      </c>
      <c r="F32" s="37">
        <f>SUM(G32:K32)</f>
        <v>17737</v>
      </c>
      <c r="G32" s="37">
        <f>SUM(G38,G43,G48,G53,G59,G64,G69,G74)</f>
        <v>6537</v>
      </c>
      <c r="H32" s="37">
        <v>2800</v>
      </c>
      <c r="I32" s="37">
        <v>2800</v>
      </c>
      <c r="J32" s="37">
        <v>2800</v>
      </c>
      <c r="K32" s="37">
        <v>2800</v>
      </c>
      <c r="L32" s="96"/>
      <c r="M32" s="96"/>
    </row>
    <row r="33" spans="1:13" ht="25.5" customHeight="1">
      <c r="A33" s="112"/>
      <c r="B33" s="110"/>
      <c r="C33" s="95"/>
      <c r="D33" s="10" t="s">
        <v>8</v>
      </c>
      <c r="E33" s="37">
        <f>SUM(E39,E44,E49,E54,E60,E65,E70,E75)</f>
        <v>103480</v>
      </c>
      <c r="F33" s="37">
        <f>SUM(G33:K33)</f>
        <v>644340</v>
      </c>
      <c r="G33" s="37">
        <f>SUM(G39,G44,G49,G54,G60,G65,G70,G75)</f>
        <v>121184</v>
      </c>
      <c r="H33" s="37">
        <f>SUM(H39,H44,H49,H54,H60,H65,H70,H75)</f>
        <v>127156</v>
      </c>
      <c r="I33" s="37">
        <f>SUM(I39,I44,I49,I54,I60,I65,I70,I75)</f>
        <v>132000</v>
      </c>
      <c r="J33" s="37">
        <f>SUM(J39,J44,J49,J54,J60,J65,J70,J75)</f>
        <v>132000</v>
      </c>
      <c r="K33" s="37">
        <f>SUM(K39,K44,K49,K54,K60,K65,K70,K75)</f>
        <v>132000</v>
      </c>
      <c r="L33" s="96"/>
      <c r="M33" s="96"/>
    </row>
    <row r="34" spans="1:13" ht="12.75">
      <c r="A34" s="113" t="s">
        <v>159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" customHeight="1">
      <c r="A35" s="109" t="s">
        <v>202</v>
      </c>
      <c r="B35" s="111" t="s">
        <v>203</v>
      </c>
      <c r="C35" s="95" t="s">
        <v>23</v>
      </c>
      <c r="D35" s="30" t="s">
        <v>0</v>
      </c>
      <c r="E35" s="37">
        <f>SUM(E36:E39)</f>
        <v>33456</v>
      </c>
      <c r="F35" s="31">
        <f t="shared" si="1"/>
        <v>220481</v>
      </c>
      <c r="G35" s="31">
        <f>SUM(G36:G39)</f>
        <v>41881</v>
      </c>
      <c r="H35" s="31">
        <f>SUM(H36:H39)</f>
        <v>43600</v>
      </c>
      <c r="I35" s="31">
        <f>SUM(I36:I39)</f>
        <v>45000</v>
      </c>
      <c r="J35" s="31">
        <f>SUM(J36:J39)</f>
        <v>45000</v>
      </c>
      <c r="K35" s="31">
        <f>SUM(K36:K39)</f>
        <v>45000</v>
      </c>
      <c r="L35" s="96" t="s">
        <v>24</v>
      </c>
      <c r="M35" s="96" t="s">
        <v>134</v>
      </c>
    </row>
    <row r="36" spans="1:13" ht="25.5" customHeight="1">
      <c r="A36" s="109"/>
      <c r="B36" s="111"/>
      <c r="C36" s="95"/>
      <c r="D36" s="10" t="s">
        <v>14</v>
      </c>
      <c r="E36" s="37">
        <v>0</v>
      </c>
      <c r="F36" s="37">
        <f t="shared" si="1"/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96"/>
      <c r="M36" s="96"/>
    </row>
    <row r="37" spans="1:13" ht="25.5" customHeight="1">
      <c r="A37" s="109"/>
      <c r="B37" s="111"/>
      <c r="C37" s="95"/>
      <c r="D37" s="10" t="s">
        <v>21</v>
      </c>
      <c r="E37" s="37">
        <v>0</v>
      </c>
      <c r="F37" s="37">
        <f t="shared" si="1"/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96"/>
      <c r="M37" s="96"/>
    </row>
    <row r="38" spans="1:13" ht="27.75" customHeight="1">
      <c r="A38" s="109"/>
      <c r="B38" s="111"/>
      <c r="C38" s="95"/>
      <c r="D38" s="10" t="s">
        <v>36</v>
      </c>
      <c r="E38" s="37">
        <v>0</v>
      </c>
      <c r="F38" s="37">
        <f t="shared" si="1"/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96"/>
      <c r="M38" s="96"/>
    </row>
    <row r="39" spans="1:13" ht="25.5">
      <c r="A39" s="109"/>
      <c r="B39" s="111"/>
      <c r="C39" s="95"/>
      <c r="D39" s="10" t="s">
        <v>8</v>
      </c>
      <c r="E39" s="37">
        <v>33456</v>
      </c>
      <c r="F39" s="37">
        <f>SUM(G39:K39)</f>
        <v>220481</v>
      </c>
      <c r="G39" s="37">
        <v>41881</v>
      </c>
      <c r="H39" s="37">
        <v>43600</v>
      </c>
      <c r="I39" s="37">
        <v>45000</v>
      </c>
      <c r="J39" s="37">
        <v>45000</v>
      </c>
      <c r="K39" s="37">
        <v>45000</v>
      </c>
      <c r="L39" s="96"/>
      <c r="M39" s="96"/>
    </row>
    <row r="40" spans="1:13" ht="15" customHeight="1">
      <c r="A40" s="109" t="s">
        <v>204</v>
      </c>
      <c r="B40" s="111" t="s">
        <v>135</v>
      </c>
      <c r="C40" s="95" t="s">
        <v>23</v>
      </c>
      <c r="D40" s="30" t="s">
        <v>0</v>
      </c>
      <c r="E40" s="37">
        <f>SUM(E41:E44)</f>
        <v>0</v>
      </c>
      <c r="F40" s="31">
        <f t="shared" si="1"/>
        <v>0</v>
      </c>
      <c r="G40" s="31">
        <f>SUM(G41:G44)</f>
        <v>0</v>
      </c>
      <c r="H40" s="31">
        <f>SUM(H41:H44)</f>
        <v>0</v>
      </c>
      <c r="I40" s="31">
        <f>SUM(I41:I44)</f>
        <v>0</v>
      </c>
      <c r="J40" s="31">
        <f>SUM(J41:J44)</f>
        <v>0</v>
      </c>
      <c r="K40" s="31">
        <f>SUM(K41:K44)</f>
        <v>0</v>
      </c>
      <c r="L40" s="96" t="s">
        <v>24</v>
      </c>
      <c r="M40" s="96" t="s">
        <v>135</v>
      </c>
    </row>
    <row r="41" spans="1:13" ht="25.5" customHeight="1">
      <c r="A41" s="109"/>
      <c r="B41" s="111"/>
      <c r="C41" s="95"/>
      <c r="D41" s="10" t="s">
        <v>14</v>
      </c>
      <c r="E41" s="37">
        <v>0</v>
      </c>
      <c r="F41" s="37">
        <f t="shared" si="1"/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96"/>
      <c r="M41" s="96"/>
    </row>
    <row r="42" spans="1:13" ht="25.5">
      <c r="A42" s="109"/>
      <c r="B42" s="111"/>
      <c r="C42" s="95"/>
      <c r="D42" s="10" t="s">
        <v>21</v>
      </c>
      <c r="E42" s="37">
        <v>0</v>
      </c>
      <c r="F42" s="37">
        <f t="shared" si="1"/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96"/>
      <c r="M42" s="96"/>
    </row>
    <row r="43" spans="1:13" ht="30" customHeight="1">
      <c r="A43" s="109"/>
      <c r="B43" s="111"/>
      <c r="C43" s="95"/>
      <c r="D43" s="10" t="s">
        <v>36</v>
      </c>
      <c r="E43" s="37">
        <v>0</v>
      </c>
      <c r="F43" s="37">
        <f t="shared" si="1"/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96"/>
      <c r="M43" s="96"/>
    </row>
    <row r="44" spans="1:13" ht="25.5">
      <c r="A44" s="109"/>
      <c r="B44" s="111"/>
      <c r="C44" s="95"/>
      <c r="D44" s="10" t="s">
        <v>8</v>
      </c>
      <c r="E44" s="37">
        <v>0</v>
      </c>
      <c r="F44" s="37">
        <f t="shared" si="1"/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96"/>
      <c r="M44" s="96"/>
    </row>
    <row r="45" spans="1:13" ht="15" customHeight="1">
      <c r="A45" s="109" t="s">
        <v>205</v>
      </c>
      <c r="B45" s="111" t="s">
        <v>136</v>
      </c>
      <c r="C45" s="95" t="s">
        <v>23</v>
      </c>
      <c r="D45" s="30" t="s">
        <v>0</v>
      </c>
      <c r="E45" s="37">
        <f>SUM(E46:E49)</f>
        <v>9001</v>
      </c>
      <c r="F45" s="31">
        <f t="shared" si="1"/>
        <v>77000</v>
      </c>
      <c r="G45" s="31">
        <f>SUM(G46:G49)</f>
        <v>14000</v>
      </c>
      <c r="H45" s="31">
        <f>SUM(H46:H49)</f>
        <v>15000</v>
      </c>
      <c r="I45" s="31">
        <f>SUM(I46:I49)</f>
        <v>16000</v>
      </c>
      <c r="J45" s="31">
        <f>SUM(J46:J49)</f>
        <v>16000</v>
      </c>
      <c r="K45" s="31">
        <f>SUM(K46:K49)</f>
        <v>16000</v>
      </c>
      <c r="L45" s="96" t="s">
        <v>24</v>
      </c>
      <c r="M45" s="96" t="s">
        <v>136</v>
      </c>
    </row>
    <row r="46" spans="1:13" ht="25.5" customHeight="1">
      <c r="A46" s="109"/>
      <c r="B46" s="111"/>
      <c r="C46" s="95"/>
      <c r="D46" s="10" t="s">
        <v>14</v>
      </c>
      <c r="E46" s="37">
        <v>0</v>
      </c>
      <c r="F46" s="37">
        <f t="shared" si="1"/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96"/>
      <c r="M46" s="96"/>
    </row>
    <row r="47" spans="1:13" ht="28.5" customHeight="1">
      <c r="A47" s="109"/>
      <c r="B47" s="111"/>
      <c r="C47" s="95"/>
      <c r="D47" s="10" t="s">
        <v>21</v>
      </c>
      <c r="E47" s="37">
        <v>0</v>
      </c>
      <c r="F47" s="37">
        <f t="shared" si="1"/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96"/>
      <c r="M47" s="96"/>
    </row>
    <row r="48" spans="1:13" ht="27.75" customHeight="1">
      <c r="A48" s="109"/>
      <c r="B48" s="111"/>
      <c r="C48" s="95"/>
      <c r="D48" s="10" t="s">
        <v>36</v>
      </c>
      <c r="E48" s="37">
        <v>0</v>
      </c>
      <c r="F48" s="37">
        <f t="shared" si="1"/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96"/>
      <c r="M48" s="96"/>
    </row>
    <row r="49" spans="1:13" ht="25.5">
      <c r="A49" s="109"/>
      <c r="B49" s="111"/>
      <c r="C49" s="95"/>
      <c r="D49" s="10" t="s">
        <v>8</v>
      </c>
      <c r="E49" s="37">
        <v>9001</v>
      </c>
      <c r="F49" s="37">
        <f t="shared" si="1"/>
        <v>77000</v>
      </c>
      <c r="G49" s="37">
        <v>14000</v>
      </c>
      <c r="H49" s="37">
        <v>15000</v>
      </c>
      <c r="I49" s="37">
        <v>16000</v>
      </c>
      <c r="J49" s="37">
        <v>16000</v>
      </c>
      <c r="K49" s="37">
        <v>16000</v>
      </c>
      <c r="L49" s="96"/>
      <c r="M49" s="96"/>
    </row>
    <row r="50" spans="1:13" ht="15" customHeight="1">
      <c r="A50" s="109" t="s">
        <v>206</v>
      </c>
      <c r="B50" s="110" t="s">
        <v>137</v>
      </c>
      <c r="C50" s="95" t="s">
        <v>23</v>
      </c>
      <c r="D50" s="30" t="s">
        <v>0</v>
      </c>
      <c r="E50" s="37">
        <f>SUM(E51:E54)</f>
        <v>16400</v>
      </c>
      <c r="F50" s="31">
        <f t="shared" si="1"/>
        <v>101859</v>
      </c>
      <c r="G50" s="31">
        <f>SUM(G51:G54)</f>
        <v>18303</v>
      </c>
      <c r="H50" s="31">
        <f>SUM(H51:H54)</f>
        <v>20556</v>
      </c>
      <c r="I50" s="31">
        <f>SUM(I51:I54)</f>
        <v>21000</v>
      </c>
      <c r="J50" s="31">
        <f>SUM(J51:J54)</f>
        <v>21000</v>
      </c>
      <c r="K50" s="31">
        <f>SUM(K51:K54)</f>
        <v>21000</v>
      </c>
      <c r="L50" s="96" t="s">
        <v>24</v>
      </c>
      <c r="M50" s="96" t="s">
        <v>137</v>
      </c>
    </row>
    <row r="51" spans="1:13" ht="25.5">
      <c r="A51" s="109"/>
      <c r="B51" s="110"/>
      <c r="C51" s="95"/>
      <c r="D51" s="10" t="s">
        <v>14</v>
      </c>
      <c r="E51" s="37">
        <v>0</v>
      </c>
      <c r="F51" s="37">
        <f t="shared" si="1"/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96"/>
      <c r="M51" s="96"/>
    </row>
    <row r="52" spans="1:13" ht="25.5" customHeight="1">
      <c r="A52" s="109"/>
      <c r="B52" s="110"/>
      <c r="C52" s="95"/>
      <c r="D52" s="10" t="s">
        <v>21</v>
      </c>
      <c r="E52" s="37">
        <v>0</v>
      </c>
      <c r="F52" s="37">
        <f t="shared" si="1"/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96"/>
      <c r="M52" s="96"/>
    </row>
    <row r="53" spans="1:13" ht="29.25" customHeight="1">
      <c r="A53" s="109"/>
      <c r="B53" s="110"/>
      <c r="C53" s="95"/>
      <c r="D53" s="10" t="s">
        <v>36</v>
      </c>
      <c r="E53" s="37">
        <v>0</v>
      </c>
      <c r="F53" s="37">
        <f t="shared" si="1"/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96"/>
      <c r="M53" s="96"/>
    </row>
    <row r="54" spans="1:13" ht="25.5">
      <c r="A54" s="109"/>
      <c r="B54" s="110"/>
      <c r="C54" s="95"/>
      <c r="D54" s="10" t="s">
        <v>8</v>
      </c>
      <c r="E54" s="37">
        <v>16400</v>
      </c>
      <c r="F54" s="37">
        <f t="shared" si="1"/>
        <v>101859</v>
      </c>
      <c r="G54" s="37">
        <v>18303</v>
      </c>
      <c r="H54" s="37">
        <v>20556</v>
      </c>
      <c r="I54" s="37">
        <v>21000</v>
      </c>
      <c r="J54" s="37">
        <v>21000</v>
      </c>
      <c r="K54" s="37">
        <v>21000</v>
      </c>
      <c r="L54" s="96"/>
      <c r="M54" s="96"/>
    </row>
    <row r="55" spans="1:13" ht="15.75">
      <c r="A55" s="115" t="s">
        <v>160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ht="15" customHeight="1">
      <c r="A56" s="109" t="s">
        <v>207</v>
      </c>
      <c r="B56" s="111" t="s">
        <v>250</v>
      </c>
      <c r="C56" s="95" t="s">
        <v>23</v>
      </c>
      <c r="D56" s="30" t="s">
        <v>0</v>
      </c>
      <c r="E56" s="37">
        <f>SUM(E57:E60)</f>
        <v>44623</v>
      </c>
      <c r="F56" s="31">
        <f aca="true" t="shared" si="2" ref="F56:F75">SUM(G56:K56)</f>
        <v>245000</v>
      </c>
      <c r="G56" s="31">
        <f>SUM(G57:G60)</f>
        <v>47000</v>
      </c>
      <c r="H56" s="31">
        <f>SUM(H57:H60)</f>
        <v>48000</v>
      </c>
      <c r="I56" s="31">
        <f>SUM(I57:I60)</f>
        <v>50000</v>
      </c>
      <c r="J56" s="31">
        <f>SUM(J57:J60)</f>
        <v>50000</v>
      </c>
      <c r="K56" s="31">
        <f>SUM(K57:K60)</f>
        <v>50000</v>
      </c>
      <c r="L56" s="96" t="s">
        <v>24</v>
      </c>
      <c r="M56" s="96" t="s">
        <v>139</v>
      </c>
    </row>
    <row r="57" spans="1:13" ht="36" customHeight="1">
      <c r="A57" s="109"/>
      <c r="B57" s="111"/>
      <c r="C57" s="95"/>
      <c r="D57" s="10" t="s">
        <v>14</v>
      </c>
      <c r="E57" s="37">
        <v>0</v>
      </c>
      <c r="F57" s="37">
        <f t="shared" si="2"/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96"/>
      <c r="M57" s="96"/>
    </row>
    <row r="58" spans="1:13" ht="41.25" customHeight="1">
      <c r="A58" s="109"/>
      <c r="B58" s="111"/>
      <c r="C58" s="95"/>
      <c r="D58" s="10" t="s">
        <v>21</v>
      </c>
      <c r="E58" s="37">
        <v>0</v>
      </c>
      <c r="F58" s="37">
        <f t="shared" si="2"/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96"/>
      <c r="M58" s="96"/>
    </row>
    <row r="59" spans="1:13" ht="39.75" customHeight="1">
      <c r="A59" s="109"/>
      <c r="B59" s="111"/>
      <c r="C59" s="95"/>
      <c r="D59" s="10" t="s">
        <v>36</v>
      </c>
      <c r="E59" s="37">
        <v>0</v>
      </c>
      <c r="F59" s="37">
        <f t="shared" si="2"/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96"/>
      <c r="M59" s="96"/>
    </row>
    <row r="60" spans="1:13" ht="36" customHeight="1">
      <c r="A60" s="109"/>
      <c r="B60" s="111"/>
      <c r="C60" s="95"/>
      <c r="D60" s="10" t="s">
        <v>8</v>
      </c>
      <c r="E60" s="37">
        <v>44623</v>
      </c>
      <c r="F60" s="37">
        <f t="shared" si="2"/>
        <v>245000</v>
      </c>
      <c r="G60" s="37">
        <v>47000</v>
      </c>
      <c r="H60" s="37">
        <v>48000</v>
      </c>
      <c r="I60" s="37">
        <v>50000</v>
      </c>
      <c r="J60" s="37">
        <v>50000</v>
      </c>
      <c r="K60" s="37">
        <v>50000</v>
      </c>
      <c r="L60" s="96"/>
      <c r="M60" s="96"/>
    </row>
    <row r="61" spans="1:13" ht="15" customHeight="1">
      <c r="A61" s="109" t="s">
        <v>208</v>
      </c>
      <c r="B61" s="111" t="s">
        <v>140</v>
      </c>
      <c r="C61" s="95" t="s">
        <v>23</v>
      </c>
      <c r="D61" s="30" t="s">
        <v>0</v>
      </c>
      <c r="E61" s="37">
        <f>SUM(E62:E65)</f>
        <v>1235</v>
      </c>
      <c r="F61" s="31">
        <f t="shared" si="2"/>
        <v>12500</v>
      </c>
      <c r="G61" s="31">
        <f>SUM(G62:G65)</f>
        <v>2500</v>
      </c>
      <c r="H61" s="31">
        <f>SUM(H62:H65)</f>
        <v>2500</v>
      </c>
      <c r="I61" s="31">
        <f>SUM(I62:I65)</f>
        <v>2500</v>
      </c>
      <c r="J61" s="31">
        <f>SUM(J62:J65)</f>
        <v>2500</v>
      </c>
      <c r="K61" s="31">
        <f>SUM(K62:K65)</f>
        <v>2500</v>
      </c>
      <c r="L61" s="96" t="s">
        <v>24</v>
      </c>
      <c r="M61" s="96" t="s">
        <v>140</v>
      </c>
    </row>
    <row r="62" spans="1:13" ht="25.5" customHeight="1">
      <c r="A62" s="109"/>
      <c r="B62" s="111"/>
      <c r="C62" s="95"/>
      <c r="D62" s="10" t="s">
        <v>14</v>
      </c>
      <c r="E62" s="37">
        <v>0</v>
      </c>
      <c r="F62" s="37">
        <f t="shared" si="2"/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96"/>
      <c r="M62" s="96"/>
    </row>
    <row r="63" spans="1:13" ht="25.5">
      <c r="A63" s="109"/>
      <c r="B63" s="111"/>
      <c r="C63" s="95"/>
      <c r="D63" s="10" t="s">
        <v>21</v>
      </c>
      <c r="E63" s="37">
        <v>0</v>
      </c>
      <c r="F63" s="37">
        <f t="shared" si="2"/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96"/>
      <c r="M63" s="96"/>
    </row>
    <row r="64" spans="1:13" ht="27.75" customHeight="1">
      <c r="A64" s="109"/>
      <c r="B64" s="111"/>
      <c r="C64" s="95"/>
      <c r="D64" s="10" t="s">
        <v>36</v>
      </c>
      <c r="E64" s="37">
        <v>1235</v>
      </c>
      <c r="F64" s="37">
        <f t="shared" si="2"/>
        <v>12500</v>
      </c>
      <c r="G64" s="37">
        <v>2500</v>
      </c>
      <c r="H64" s="37">
        <v>2500</v>
      </c>
      <c r="I64" s="37">
        <v>2500</v>
      </c>
      <c r="J64" s="37">
        <v>2500</v>
      </c>
      <c r="K64" s="37">
        <v>2500</v>
      </c>
      <c r="L64" s="96"/>
      <c r="M64" s="96"/>
    </row>
    <row r="65" spans="1:13" ht="25.5">
      <c r="A65" s="109"/>
      <c r="B65" s="111"/>
      <c r="C65" s="95"/>
      <c r="D65" s="10" t="s">
        <v>8</v>
      </c>
      <c r="E65" s="37">
        <v>0</v>
      </c>
      <c r="F65" s="37">
        <f t="shared" si="2"/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96"/>
      <c r="M65" s="96"/>
    </row>
    <row r="66" spans="1:13" ht="15" customHeight="1">
      <c r="A66" s="109" t="s">
        <v>209</v>
      </c>
      <c r="B66" s="111" t="s">
        <v>244</v>
      </c>
      <c r="C66" s="95" t="s">
        <v>23</v>
      </c>
      <c r="D66" s="30" t="s">
        <v>0</v>
      </c>
      <c r="E66" s="37">
        <f>SUM(E67:E70)</f>
        <v>0</v>
      </c>
      <c r="F66" s="31">
        <f>SUM(G66:K66)</f>
        <v>3600</v>
      </c>
      <c r="G66" s="31">
        <f>SUM(G67:G70)</f>
        <v>3600</v>
      </c>
      <c r="H66" s="31">
        <f>SUM(H67:H70)</f>
        <v>0</v>
      </c>
      <c r="I66" s="31">
        <f>SUM(I67:I70)</f>
        <v>0</v>
      </c>
      <c r="J66" s="31">
        <f>SUM(J67:J70)</f>
        <v>0</v>
      </c>
      <c r="K66" s="31">
        <f>SUM(K67:K70)</f>
        <v>0</v>
      </c>
      <c r="L66" s="96" t="s">
        <v>24</v>
      </c>
      <c r="M66" s="96" t="s">
        <v>141</v>
      </c>
    </row>
    <row r="67" spans="1:13" ht="27" customHeight="1">
      <c r="A67" s="109"/>
      <c r="B67" s="111"/>
      <c r="C67" s="95"/>
      <c r="D67" s="10" t="s">
        <v>14</v>
      </c>
      <c r="E67" s="37">
        <v>0</v>
      </c>
      <c r="F67" s="37">
        <f t="shared" si="2"/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96"/>
      <c r="M67" s="96"/>
    </row>
    <row r="68" spans="1:13" ht="27" customHeight="1">
      <c r="A68" s="109"/>
      <c r="B68" s="111"/>
      <c r="C68" s="95"/>
      <c r="D68" s="10" t="s">
        <v>21</v>
      </c>
      <c r="E68" s="37">
        <v>0</v>
      </c>
      <c r="F68" s="37">
        <f t="shared" si="2"/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96"/>
      <c r="M68" s="96"/>
    </row>
    <row r="69" spans="1:13" ht="26.25" customHeight="1">
      <c r="A69" s="109"/>
      <c r="B69" s="111"/>
      <c r="C69" s="95"/>
      <c r="D69" s="10" t="s">
        <v>36</v>
      </c>
      <c r="E69" s="37">
        <v>0</v>
      </c>
      <c r="F69" s="37">
        <f>SUM(G69:K69)</f>
        <v>3600</v>
      </c>
      <c r="G69" s="37">
        <v>3600</v>
      </c>
      <c r="H69" s="37">
        <v>0</v>
      </c>
      <c r="I69" s="37">
        <v>0</v>
      </c>
      <c r="J69" s="37">
        <v>0</v>
      </c>
      <c r="K69" s="37">
        <v>0</v>
      </c>
      <c r="L69" s="96"/>
      <c r="M69" s="96"/>
    </row>
    <row r="70" spans="1:13" ht="25.5">
      <c r="A70" s="109"/>
      <c r="B70" s="111"/>
      <c r="C70" s="95"/>
      <c r="D70" s="10" t="s">
        <v>8</v>
      </c>
      <c r="E70" s="37">
        <v>0</v>
      </c>
      <c r="F70" s="37">
        <f t="shared" si="2"/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96"/>
      <c r="M70" s="96"/>
    </row>
    <row r="71" spans="1:13" ht="15" customHeight="1">
      <c r="A71" s="109" t="s">
        <v>210</v>
      </c>
      <c r="B71" s="111" t="s">
        <v>142</v>
      </c>
      <c r="C71" s="95" t="s">
        <v>23</v>
      </c>
      <c r="D71" s="30" t="s">
        <v>0</v>
      </c>
      <c r="E71" s="37">
        <f>SUM(E72:E75)</f>
        <v>275</v>
      </c>
      <c r="F71" s="31">
        <f t="shared" si="2"/>
        <v>1637</v>
      </c>
      <c r="G71" s="31">
        <f>SUM(G72:G75)</f>
        <v>437</v>
      </c>
      <c r="H71" s="31">
        <f>SUM(H72:H75)</f>
        <v>300</v>
      </c>
      <c r="I71" s="31">
        <f>SUM(I72:I75)</f>
        <v>300</v>
      </c>
      <c r="J71" s="31">
        <f>SUM(J72:J75)</f>
        <v>300</v>
      </c>
      <c r="K71" s="31">
        <f>SUM(K72:K75)</f>
        <v>300</v>
      </c>
      <c r="L71" s="96" t="s">
        <v>24</v>
      </c>
      <c r="M71" s="96" t="s">
        <v>142</v>
      </c>
    </row>
    <row r="72" spans="1:13" ht="25.5">
      <c r="A72" s="109"/>
      <c r="B72" s="111"/>
      <c r="C72" s="95"/>
      <c r="D72" s="10" t="s">
        <v>14</v>
      </c>
      <c r="E72" s="37">
        <v>0</v>
      </c>
      <c r="F72" s="37">
        <f t="shared" si="2"/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96"/>
      <c r="M72" s="96"/>
    </row>
    <row r="73" spans="1:13" ht="25.5">
      <c r="A73" s="109"/>
      <c r="B73" s="111"/>
      <c r="C73" s="95"/>
      <c r="D73" s="10" t="s">
        <v>21</v>
      </c>
      <c r="E73" s="37">
        <v>0</v>
      </c>
      <c r="F73" s="37">
        <f t="shared" si="2"/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96"/>
      <c r="M73" s="96"/>
    </row>
    <row r="74" spans="1:13" ht="30" customHeight="1">
      <c r="A74" s="109"/>
      <c r="B74" s="111"/>
      <c r="C74" s="95"/>
      <c r="D74" s="10" t="s">
        <v>36</v>
      </c>
      <c r="E74" s="37">
        <v>275</v>
      </c>
      <c r="F74" s="37">
        <f t="shared" si="2"/>
        <v>1637</v>
      </c>
      <c r="G74" s="37">
        <v>437</v>
      </c>
      <c r="H74" s="37">
        <v>300</v>
      </c>
      <c r="I74" s="37">
        <v>300</v>
      </c>
      <c r="J74" s="37">
        <v>300</v>
      </c>
      <c r="K74" s="37">
        <v>300</v>
      </c>
      <c r="L74" s="96"/>
      <c r="M74" s="96"/>
    </row>
    <row r="75" spans="1:13" ht="25.5">
      <c r="A75" s="109"/>
      <c r="B75" s="111"/>
      <c r="C75" s="95"/>
      <c r="D75" s="10" t="s">
        <v>8</v>
      </c>
      <c r="E75" s="37">
        <v>0</v>
      </c>
      <c r="F75" s="37">
        <f t="shared" si="2"/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96"/>
      <c r="M75" s="96"/>
    </row>
    <row r="128" ht="12.75">
      <c r="G128" s="60"/>
    </row>
    <row r="129" spans="1:13" ht="15" customHeight="1">
      <c r="A129" s="97" t="s">
        <v>22</v>
      </c>
      <c r="B129" s="100" t="s">
        <v>102</v>
      </c>
      <c r="C129" s="103" t="s">
        <v>23</v>
      </c>
      <c r="D129" s="30" t="s">
        <v>0</v>
      </c>
      <c r="E129" s="16" t="s">
        <v>68</v>
      </c>
      <c r="F129" s="31">
        <f>SUM(G129:K129)</f>
        <v>728421</v>
      </c>
      <c r="G129" s="31">
        <f>SUM(G35,G40,G45,G50,G14,G19,G24)</f>
        <v>152484</v>
      </c>
      <c r="H129" s="31">
        <f>SUM(H35,H40,H45,H50,H14,H19,H24)</f>
        <v>139437</v>
      </c>
      <c r="I129" s="31">
        <f>SUM(I35,I40,I45,I50,I14,I19,I24)</f>
        <v>145500</v>
      </c>
      <c r="J129" s="31">
        <f>SUM(J35,J40,J45,J50,J14,J19,J24)</f>
        <v>145500</v>
      </c>
      <c r="K129" s="31">
        <f>SUM(K35,K40,K45,K50,K14,K19,K24)</f>
        <v>145500</v>
      </c>
      <c r="L129" s="106" t="s">
        <v>24</v>
      </c>
      <c r="M129" s="106" t="s">
        <v>133</v>
      </c>
    </row>
    <row r="130" spans="1:13" ht="27.75" customHeight="1">
      <c r="A130" s="98"/>
      <c r="B130" s="101"/>
      <c r="C130" s="104"/>
      <c r="D130" s="10" t="s">
        <v>14</v>
      </c>
      <c r="E130" s="16" t="s">
        <v>68</v>
      </c>
      <c r="F130" s="37">
        <f>SUM(G130:K130)</f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107"/>
      <c r="M130" s="107"/>
    </row>
    <row r="131" spans="1:13" ht="25.5">
      <c r="A131" s="98"/>
      <c r="B131" s="101"/>
      <c r="C131" s="104"/>
      <c r="D131" s="10" t="s">
        <v>21</v>
      </c>
      <c r="E131" s="16" t="s">
        <v>68</v>
      </c>
      <c r="F131" s="37">
        <f>SUM(G131:K131)</f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107"/>
      <c r="M131" s="107"/>
    </row>
    <row r="132" spans="1:13" ht="27.75" customHeight="1">
      <c r="A132" s="98"/>
      <c r="B132" s="101"/>
      <c r="C132" s="104"/>
      <c r="D132" s="10" t="s">
        <v>36</v>
      </c>
      <c r="E132" s="16" t="s">
        <v>68</v>
      </c>
      <c r="F132" s="37">
        <f>SUM(G132:K132)</f>
        <v>25000</v>
      </c>
      <c r="G132" s="37">
        <f aca="true" t="shared" si="3" ref="G132:K133">SUM(G38,G43,G48,G53,G17,G22,G27)</f>
        <v>25000</v>
      </c>
      <c r="H132" s="37">
        <f t="shared" si="3"/>
        <v>0</v>
      </c>
      <c r="I132" s="37">
        <f t="shared" si="3"/>
        <v>0</v>
      </c>
      <c r="J132" s="37">
        <f t="shared" si="3"/>
        <v>0</v>
      </c>
      <c r="K132" s="37">
        <f t="shared" si="3"/>
        <v>0</v>
      </c>
      <c r="L132" s="107"/>
      <c r="M132" s="107"/>
    </row>
    <row r="133" spans="1:13" ht="25.5">
      <c r="A133" s="99"/>
      <c r="B133" s="102"/>
      <c r="C133" s="105"/>
      <c r="D133" s="10" t="s">
        <v>8</v>
      </c>
      <c r="E133" s="29" t="s">
        <v>68</v>
      </c>
      <c r="F133" s="37">
        <f>SUM(G133:K133)</f>
        <v>703421</v>
      </c>
      <c r="G133" s="37">
        <f t="shared" si="3"/>
        <v>127484</v>
      </c>
      <c r="H133" s="37">
        <f t="shared" si="3"/>
        <v>139437</v>
      </c>
      <c r="I133" s="37">
        <f t="shared" si="3"/>
        <v>145500</v>
      </c>
      <c r="J133" s="37">
        <f t="shared" si="3"/>
        <v>145500</v>
      </c>
      <c r="K133" s="37">
        <f t="shared" si="3"/>
        <v>145500</v>
      </c>
      <c r="L133" s="108"/>
      <c r="M133" s="108"/>
    </row>
    <row r="135" spans="1:13" ht="15" customHeight="1">
      <c r="A135" s="97" t="s">
        <v>132</v>
      </c>
      <c r="B135" s="100" t="s">
        <v>211</v>
      </c>
      <c r="C135" s="103" t="s">
        <v>23</v>
      </c>
      <c r="D135" s="30" t="s">
        <v>0</v>
      </c>
      <c r="E135" s="16" t="s">
        <v>68</v>
      </c>
      <c r="F135" s="31">
        <f>SUM(G135:K135)</f>
        <v>262737</v>
      </c>
      <c r="G135" s="31">
        <f>SUM(G56,G61,G66,G71)</f>
        <v>53537</v>
      </c>
      <c r="H135" s="31">
        <f>SUM(H56,H61,H66,H71)</f>
        <v>50800</v>
      </c>
      <c r="I135" s="31">
        <f>SUM(I56,I61,I66,I71)</f>
        <v>52800</v>
      </c>
      <c r="J135" s="31">
        <f>SUM(J56,J61,J66,J71)</f>
        <v>52800</v>
      </c>
      <c r="K135" s="31">
        <f>SUM(K56,K61,K66,K71)</f>
        <v>52800</v>
      </c>
      <c r="L135" s="106" t="s">
        <v>24</v>
      </c>
      <c r="M135" s="106" t="s">
        <v>138</v>
      </c>
    </row>
    <row r="136" spans="1:13" ht="25.5" customHeight="1">
      <c r="A136" s="98"/>
      <c r="B136" s="101"/>
      <c r="C136" s="104"/>
      <c r="D136" s="10" t="s">
        <v>14</v>
      </c>
      <c r="E136" s="16" t="s">
        <v>68</v>
      </c>
      <c r="F136" s="37">
        <f>SUM(G136:K136)</f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107"/>
      <c r="M136" s="107"/>
    </row>
    <row r="137" spans="1:13" ht="25.5">
      <c r="A137" s="98"/>
      <c r="B137" s="101"/>
      <c r="C137" s="104"/>
      <c r="D137" s="10" t="s">
        <v>21</v>
      </c>
      <c r="E137" s="16" t="s">
        <v>68</v>
      </c>
      <c r="F137" s="37">
        <f>SUM(G137:K137)</f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107"/>
      <c r="M137" s="107"/>
    </row>
    <row r="138" spans="1:13" ht="27" customHeight="1">
      <c r="A138" s="98"/>
      <c r="B138" s="101"/>
      <c r="C138" s="104"/>
      <c r="D138" s="10" t="s">
        <v>36</v>
      </c>
      <c r="E138" s="16" t="s">
        <v>68</v>
      </c>
      <c r="F138" s="37">
        <f>SUM(G138:K138)</f>
        <v>17737</v>
      </c>
      <c r="G138" s="37">
        <f aca="true" t="shared" si="4" ref="G138:K139">SUM(G59,G64,G69,G74)</f>
        <v>6537</v>
      </c>
      <c r="H138" s="37">
        <f t="shared" si="4"/>
        <v>2800</v>
      </c>
      <c r="I138" s="37">
        <f t="shared" si="4"/>
        <v>2800</v>
      </c>
      <c r="J138" s="37">
        <f t="shared" si="4"/>
        <v>2800</v>
      </c>
      <c r="K138" s="37">
        <f t="shared" si="4"/>
        <v>2800</v>
      </c>
      <c r="L138" s="107"/>
      <c r="M138" s="107"/>
    </row>
    <row r="139" spans="1:13" ht="25.5">
      <c r="A139" s="99"/>
      <c r="B139" s="102"/>
      <c r="C139" s="105"/>
      <c r="D139" s="10" t="s">
        <v>8</v>
      </c>
      <c r="E139" s="29" t="s">
        <v>68</v>
      </c>
      <c r="F139" s="37">
        <f>SUM(G139:K139)</f>
        <v>245000</v>
      </c>
      <c r="G139" s="37">
        <f t="shared" si="4"/>
        <v>47000</v>
      </c>
      <c r="H139" s="37">
        <f t="shared" si="4"/>
        <v>48000</v>
      </c>
      <c r="I139" s="37">
        <f t="shared" si="4"/>
        <v>50000</v>
      </c>
      <c r="J139" s="37">
        <f t="shared" si="4"/>
        <v>50000</v>
      </c>
      <c r="K139" s="37">
        <f t="shared" si="4"/>
        <v>50000</v>
      </c>
      <c r="L139" s="108"/>
      <c r="M139" s="108"/>
    </row>
    <row r="141" spans="6:12" ht="15" customHeight="1">
      <c r="F141" s="63" t="s">
        <v>1</v>
      </c>
      <c r="G141" s="74" t="s">
        <v>65</v>
      </c>
      <c r="H141" s="74"/>
      <c r="I141" s="74"/>
      <c r="J141" s="74"/>
      <c r="K141" s="74"/>
      <c r="L141" s="74"/>
    </row>
    <row r="142" spans="6:12" ht="14.25" customHeight="1">
      <c r="F142" s="63"/>
      <c r="G142" s="48" t="s">
        <v>35</v>
      </c>
      <c r="H142" s="48" t="s">
        <v>58</v>
      </c>
      <c r="I142" s="48" t="s">
        <v>59</v>
      </c>
      <c r="J142" s="48" t="s">
        <v>60</v>
      </c>
      <c r="K142" s="48" t="s">
        <v>61</v>
      </c>
      <c r="L142" s="48" t="s">
        <v>0</v>
      </c>
    </row>
    <row r="143" spans="6:12" ht="30">
      <c r="F143" s="27" t="s">
        <v>13</v>
      </c>
      <c r="G143" s="41">
        <f>SUM(G144:G147)</f>
        <v>206021</v>
      </c>
      <c r="H143" s="41">
        <f>SUM(H144:H147)</f>
        <v>190237</v>
      </c>
      <c r="I143" s="41">
        <f>SUM(I144:I147)</f>
        <v>198300</v>
      </c>
      <c r="J143" s="41">
        <f>SUM(J144:J147)</f>
        <v>198300</v>
      </c>
      <c r="K143" s="41">
        <f>SUM(K144:K147)</f>
        <v>198300</v>
      </c>
      <c r="L143" s="42">
        <f>G143+H143+I143+J143+K143</f>
        <v>991158</v>
      </c>
    </row>
    <row r="144" spans="6:12" ht="45">
      <c r="F144" s="27" t="s">
        <v>14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</row>
    <row r="145" spans="6:12" ht="60">
      <c r="F145" s="27" t="s">
        <v>5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6:12" ht="60">
      <c r="F146" s="27" t="s">
        <v>36</v>
      </c>
      <c r="G146" s="43">
        <f aca="true" t="shared" si="5" ref="G146:K147">SUM(G132,G138)</f>
        <v>31537</v>
      </c>
      <c r="H146" s="43">
        <f t="shared" si="5"/>
        <v>2800</v>
      </c>
      <c r="I146" s="43">
        <f t="shared" si="5"/>
        <v>2800</v>
      </c>
      <c r="J146" s="43">
        <f t="shared" si="5"/>
        <v>2800</v>
      </c>
      <c r="K146" s="43">
        <f t="shared" si="5"/>
        <v>2800</v>
      </c>
      <c r="L146" s="28">
        <f>G146+H146+I146+J146+K146</f>
        <v>42737</v>
      </c>
    </row>
    <row r="147" spans="6:12" ht="30">
      <c r="F147" s="27" t="s">
        <v>8</v>
      </c>
      <c r="G147" s="44">
        <f t="shared" si="5"/>
        <v>174484</v>
      </c>
      <c r="H147" s="44">
        <f t="shared" si="5"/>
        <v>187437</v>
      </c>
      <c r="I147" s="44">
        <f t="shared" si="5"/>
        <v>195500</v>
      </c>
      <c r="J147" s="44">
        <f t="shared" si="5"/>
        <v>195500</v>
      </c>
      <c r="K147" s="44">
        <f t="shared" si="5"/>
        <v>195500</v>
      </c>
      <c r="L147" s="28">
        <f>G147+H147+I147+J147+K147</f>
        <v>948421</v>
      </c>
    </row>
  </sheetData>
  <sheetProtection/>
  <mergeCells count="92">
    <mergeCell ref="A55:M55"/>
    <mergeCell ref="A14:A18"/>
    <mergeCell ref="B14:B18"/>
    <mergeCell ref="C14:C18"/>
    <mergeCell ref="L14:L18"/>
    <mergeCell ref="C5:C6"/>
    <mergeCell ref="M5:M6"/>
    <mergeCell ref="D5:D6"/>
    <mergeCell ref="A29:A33"/>
    <mergeCell ref="L35:L39"/>
    <mergeCell ref="M35:M39"/>
    <mergeCell ref="A13:M13"/>
    <mergeCell ref="M56:M60"/>
    <mergeCell ref="B29:B33"/>
    <mergeCell ref="C29:C33"/>
    <mergeCell ref="L29:L33"/>
    <mergeCell ref="M29:M33"/>
    <mergeCell ref="I1:M1"/>
    <mergeCell ref="I2:M2"/>
    <mergeCell ref="A3:M3"/>
    <mergeCell ref="A5:A6"/>
    <mergeCell ref="B5:B6"/>
    <mergeCell ref="L71:L75"/>
    <mergeCell ref="E5:E6"/>
    <mergeCell ref="F5:F6"/>
    <mergeCell ref="G5:K5"/>
    <mergeCell ref="L5:L6"/>
    <mergeCell ref="A34:M34"/>
    <mergeCell ref="A56:A60"/>
    <mergeCell ref="B56:B60"/>
    <mergeCell ref="C56:C60"/>
    <mergeCell ref="L56:L60"/>
    <mergeCell ref="M129:M133"/>
    <mergeCell ref="L50:L54"/>
    <mergeCell ref="M50:M54"/>
    <mergeCell ref="M61:M65"/>
    <mergeCell ref="A66:A70"/>
    <mergeCell ref="M66:M70"/>
    <mergeCell ref="B66:B70"/>
    <mergeCell ref="A71:A75"/>
    <mergeCell ref="B71:B75"/>
    <mergeCell ref="C71:C75"/>
    <mergeCell ref="M135:M139"/>
    <mergeCell ref="A19:A23"/>
    <mergeCell ref="B19:B23"/>
    <mergeCell ref="C19:C23"/>
    <mergeCell ref="L19:L23"/>
    <mergeCell ref="A40:A44"/>
    <mergeCell ref="B40:B44"/>
    <mergeCell ref="C40:C44"/>
    <mergeCell ref="L40:L44"/>
    <mergeCell ref="M40:M44"/>
    <mergeCell ref="L24:L28"/>
    <mergeCell ref="A8:A12"/>
    <mergeCell ref="B8:B12"/>
    <mergeCell ref="C8:C12"/>
    <mergeCell ref="L8:L12"/>
    <mergeCell ref="M8:M12"/>
    <mergeCell ref="M14:M18"/>
    <mergeCell ref="A24:A28"/>
    <mergeCell ref="B24:B28"/>
    <mergeCell ref="C24:C28"/>
    <mergeCell ref="C61:C65"/>
    <mergeCell ref="L61:L65"/>
    <mergeCell ref="M19:M23"/>
    <mergeCell ref="A45:A49"/>
    <mergeCell ref="B45:B49"/>
    <mergeCell ref="C45:C49"/>
    <mergeCell ref="L45:L49"/>
    <mergeCell ref="A35:A39"/>
    <mergeCell ref="B35:B39"/>
    <mergeCell ref="C35:C39"/>
    <mergeCell ref="C135:C139"/>
    <mergeCell ref="L135:L139"/>
    <mergeCell ref="M24:M28"/>
    <mergeCell ref="M45:M49"/>
    <mergeCell ref="A50:A54"/>
    <mergeCell ref="B50:B54"/>
    <mergeCell ref="C50:C54"/>
    <mergeCell ref="M71:M75"/>
    <mergeCell ref="A61:A65"/>
    <mergeCell ref="B61:B65"/>
    <mergeCell ref="C66:C70"/>
    <mergeCell ref="L66:L70"/>
    <mergeCell ref="F141:F142"/>
    <mergeCell ref="G141:L141"/>
    <mergeCell ref="A135:A139"/>
    <mergeCell ref="B135:B139"/>
    <mergeCell ref="A129:A133"/>
    <mergeCell ref="B129:B133"/>
    <mergeCell ref="C129:C133"/>
    <mergeCell ref="L129:L133"/>
  </mergeCells>
  <printOptions/>
  <pageMargins left="0.35433070866141736" right="0.35433070866141736" top="0.5905511811023623" bottom="0.5905511811023623" header="0.5118110236220472" footer="0.5118110236220472"/>
  <pageSetup fitToHeight="0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0" sqref="C10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7" t="s">
        <v>174</v>
      </c>
      <c r="E1" s="87"/>
      <c r="F1" s="87"/>
      <c r="G1" s="87"/>
      <c r="H1" s="87"/>
      <c r="I1" s="25"/>
      <c r="J1" s="25"/>
    </row>
    <row r="2" spans="4:10" ht="15.75">
      <c r="D2" s="88" t="s">
        <v>152</v>
      </c>
      <c r="E2" s="88"/>
      <c r="F2" s="88"/>
      <c r="G2" s="88"/>
      <c r="H2" s="88"/>
      <c r="I2" s="25"/>
      <c r="J2" s="25"/>
    </row>
    <row r="3" spans="1:10" ht="48" customHeight="1">
      <c r="A3" s="122" t="s">
        <v>172</v>
      </c>
      <c r="B3" s="122"/>
      <c r="C3" s="122"/>
      <c r="D3" s="122"/>
      <c r="E3" s="122"/>
      <c r="F3" s="122"/>
      <c r="G3" s="122"/>
      <c r="H3" s="122"/>
      <c r="I3" s="25"/>
      <c r="J3" s="25"/>
    </row>
    <row r="5" spans="1:8" ht="21" customHeight="1">
      <c r="A5" s="116" t="s">
        <v>43</v>
      </c>
      <c r="B5" s="116" t="s">
        <v>44</v>
      </c>
      <c r="C5" s="116" t="s">
        <v>45</v>
      </c>
      <c r="D5" s="118" t="s">
        <v>35</v>
      </c>
      <c r="E5" s="118"/>
      <c r="F5" s="118"/>
      <c r="G5" s="118"/>
      <c r="H5" s="119" t="s">
        <v>46</v>
      </c>
    </row>
    <row r="6" spans="1:8" ht="44.25" customHeight="1">
      <c r="A6" s="117"/>
      <c r="B6" s="117"/>
      <c r="C6" s="117"/>
      <c r="D6" s="12" t="s">
        <v>47</v>
      </c>
      <c r="E6" s="26" t="s">
        <v>48</v>
      </c>
      <c r="F6" s="26" t="s">
        <v>49</v>
      </c>
      <c r="G6" s="26" t="s">
        <v>50</v>
      </c>
      <c r="H6" s="120"/>
    </row>
    <row r="7" spans="1:8" ht="15.75">
      <c r="A7" s="32">
        <v>1</v>
      </c>
      <c r="B7" s="32">
        <v>2</v>
      </c>
      <c r="C7" s="32">
        <v>3</v>
      </c>
      <c r="D7" s="32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90">
      <c r="A8" s="32"/>
      <c r="B8" s="8" t="s">
        <v>54</v>
      </c>
      <c r="C8" s="8" t="s">
        <v>227</v>
      </c>
      <c r="D8" s="36" t="s">
        <v>51</v>
      </c>
      <c r="E8" s="34" t="s">
        <v>51</v>
      </c>
      <c r="F8" s="34" t="s">
        <v>51</v>
      </c>
      <c r="G8" s="34" t="s">
        <v>51</v>
      </c>
      <c r="H8" s="8" t="s">
        <v>147</v>
      </c>
    </row>
    <row r="9" spans="1:8" ht="60">
      <c r="A9" s="32"/>
      <c r="B9" s="8" t="s">
        <v>54</v>
      </c>
      <c r="C9" s="8" t="s">
        <v>227</v>
      </c>
      <c r="D9" s="34" t="s">
        <v>51</v>
      </c>
      <c r="E9" s="34" t="s">
        <v>51</v>
      </c>
      <c r="F9" s="34" t="s">
        <v>51</v>
      </c>
      <c r="G9" s="34" t="s">
        <v>51</v>
      </c>
      <c r="H9" s="8" t="s">
        <v>148</v>
      </c>
    </row>
    <row r="10" spans="1:8" ht="75">
      <c r="A10" s="32"/>
      <c r="B10" s="8" t="s">
        <v>149</v>
      </c>
      <c r="C10" s="8" t="s">
        <v>227</v>
      </c>
      <c r="D10" s="34" t="s">
        <v>51</v>
      </c>
      <c r="E10" s="34" t="s">
        <v>51</v>
      </c>
      <c r="F10" s="34" t="s">
        <v>51</v>
      </c>
      <c r="G10" s="34" t="s">
        <v>51</v>
      </c>
      <c r="H10" s="8" t="s">
        <v>151</v>
      </c>
    </row>
    <row r="11" spans="2:8" ht="15.75">
      <c r="B11" s="39"/>
      <c r="C11" s="39"/>
      <c r="D11" s="39"/>
      <c r="E11" s="40"/>
      <c r="F11" s="40"/>
      <c r="G11" s="40"/>
      <c r="H11" s="40"/>
    </row>
    <row r="12" spans="2:8" ht="15.75">
      <c r="B12" s="39"/>
      <c r="C12" s="39"/>
      <c r="D12" s="39"/>
      <c r="E12" s="40"/>
      <c r="F12" s="40"/>
      <c r="G12" s="40"/>
      <c r="H12" s="40"/>
    </row>
    <row r="13" spans="2:8" ht="15.75">
      <c r="B13" s="1" t="s">
        <v>52</v>
      </c>
      <c r="G13" s="121" t="s">
        <v>53</v>
      </c>
      <c r="H13" s="121"/>
    </row>
  </sheetData>
  <sheetProtection/>
  <mergeCells count="9">
    <mergeCell ref="C5:C6"/>
    <mergeCell ref="D5:G5"/>
    <mergeCell ref="H5:H6"/>
    <mergeCell ref="G13:H13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8" sqref="C8"/>
    </sheetView>
  </sheetViews>
  <sheetFormatPr defaultColWidth="17.140625" defaultRowHeight="12.75"/>
  <cols>
    <col min="1" max="1" width="4.421875" style="1" customWidth="1"/>
    <col min="2" max="2" width="52.421875" style="1" customWidth="1"/>
    <col min="3" max="3" width="25.00390625" style="1" customWidth="1"/>
    <col min="4" max="4" width="9.7109375" style="1" customWidth="1"/>
    <col min="5" max="5" width="10.421875" style="1" customWidth="1"/>
    <col min="6" max="6" width="11.140625" style="1" customWidth="1"/>
    <col min="7" max="7" width="11.28125" style="1" customWidth="1"/>
    <col min="8" max="8" width="44.28125" style="1" customWidth="1"/>
    <col min="9" max="16384" width="17.140625" style="1" customWidth="1"/>
  </cols>
  <sheetData>
    <row r="1" spans="4:10" ht="30" customHeight="1">
      <c r="D1" s="87" t="s">
        <v>146</v>
      </c>
      <c r="E1" s="87"/>
      <c r="F1" s="87"/>
      <c r="G1" s="87"/>
      <c r="H1" s="87"/>
      <c r="I1" s="25"/>
      <c r="J1" s="25"/>
    </row>
    <row r="2" spans="4:10" ht="15.75">
      <c r="D2" s="88" t="s">
        <v>152</v>
      </c>
      <c r="E2" s="88"/>
      <c r="F2" s="88"/>
      <c r="G2" s="88"/>
      <c r="H2" s="88"/>
      <c r="I2" s="25"/>
      <c r="J2" s="25"/>
    </row>
    <row r="3" spans="1:10" ht="48" customHeight="1">
      <c r="A3" s="122" t="s">
        <v>173</v>
      </c>
      <c r="B3" s="122"/>
      <c r="C3" s="122"/>
      <c r="D3" s="122"/>
      <c r="E3" s="122"/>
      <c r="F3" s="122"/>
      <c r="G3" s="122"/>
      <c r="H3" s="122"/>
      <c r="I3" s="25"/>
      <c r="J3" s="25"/>
    </row>
    <row r="5" spans="1:8" ht="21" customHeight="1">
      <c r="A5" s="116" t="s">
        <v>43</v>
      </c>
      <c r="B5" s="116" t="s">
        <v>44</v>
      </c>
      <c r="C5" s="116" t="s">
        <v>45</v>
      </c>
      <c r="D5" s="118" t="s">
        <v>35</v>
      </c>
      <c r="E5" s="118"/>
      <c r="F5" s="118"/>
      <c r="G5" s="118"/>
      <c r="H5" s="119" t="s">
        <v>46</v>
      </c>
    </row>
    <row r="6" spans="1:8" ht="44.25" customHeight="1">
      <c r="A6" s="117"/>
      <c r="B6" s="117"/>
      <c r="C6" s="117"/>
      <c r="D6" s="12" t="s">
        <v>47</v>
      </c>
      <c r="E6" s="26" t="s">
        <v>48</v>
      </c>
      <c r="F6" s="26" t="s">
        <v>49</v>
      </c>
      <c r="G6" s="26" t="s">
        <v>50</v>
      </c>
      <c r="H6" s="120"/>
    </row>
    <row r="7" spans="1:8" ht="15.75">
      <c r="A7" s="32">
        <v>1</v>
      </c>
      <c r="B7" s="32">
        <v>2</v>
      </c>
      <c r="C7" s="32">
        <v>3</v>
      </c>
      <c r="D7" s="32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50">
      <c r="A8" s="32"/>
      <c r="B8" s="8" t="s">
        <v>149</v>
      </c>
      <c r="C8" s="8" t="s">
        <v>227</v>
      </c>
      <c r="D8" s="36" t="s">
        <v>68</v>
      </c>
      <c r="E8" s="36" t="s">
        <v>68</v>
      </c>
      <c r="F8" s="34" t="s">
        <v>51</v>
      </c>
      <c r="G8" s="34" t="s">
        <v>51</v>
      </c>
      <c r="H8" s="8" t="s">
        <v>150</v>
      </c>
    </row>
    <row r="10" spans="2:8" ht="15.75">
      <c r="B10" s="123"/>
      <c r="C10" s="123"/>
      <c r="D10" s="123"/>
      <c r="E10" s="124"/>
      <c r="F10" s="124"/>
      <c r="G10" s="124"/>
      <c r="H10" s="124"/>
    </row>
    <row r="11" spans="2:8" ht="15.75">
      <c r="B11" s="1" t="s">
        <v>52</v>
      </c>
      <c r="G11" s="121" t="s">
        <v>53</v>
      </c>
      <c r="H11" s="121"/>
    </row>
  </sheetData>
  <sheetProtection/>
  <mergeCells count="11">
    <mergeCell ref="C5:C6"/>
    <mergeCell ref="D5:G5"/>
    <mergeCell ref="H5:H6"/>
    <mergeCell ref="B10:D10"/>
    <mergeCell ref="E10:H10"/>
    <mergeCell ref="G11:H11"/>
    <mergeCell ref="D1:H1"/>
    <mergeCell ref="D2:H2"/>
    <mergeCell ref="A3:H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2017-07-20T14:07:36Z</cp:lastPrinted>
  <dcterms:created xsi:type="dcterms:W3CDTF">1996-10-08T23:32:33Z</dcterms:created>
  <dcterms:modified xsi:type="dcterms:W3CDTF">2017-07-20T14:09:28Z</dcterms:modified>
  <cp:category/>
  <cp:version/>
  <cp:contentType/>
  <cp:contentStatus/>
</cp:coreProperties>
</file>