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5" windowWidth="14805" windowHeight="7530" tabRatio="700"/>
  </bookViews>
  <sheets>
    <sheet name="паспорт пп 2 " sheetId="1" r:id="rId1"/>
    <sheet name="пл.рез. пп 2" sheetId="2" r:id="rId2"/>
    <sheet name="методика расчета показателе ХИТ" sheetId="15" r:id="rId3"/>
    <sheet name="перечень мер. пп 2 " sheetId="14" r:id="rId4"/>
  </sheets>
  <definedNames>
    <definedName name="_xlnm.Print_Area" localSheetId="2">'методика расчета показателе ХИТ'!$A$1:$C$116</definedName>
    <definedName name="_xlnm.Print_Area" localSheetId="0">'паспорт пп 2 '!$A$1:$J$26</definedName>
    <definedName name="_xlnm.Print_Area" localSheetId="3">'перечень мер. пп 2 '!$A$1:$M$139</definedName>
    <definedName name="_xlnm.Print_Area" localSheetId="1">'пл.рез. пп 2'!$A$1:$K$24</definedName>
  </definedNames>
  <calcPr calcId="145621"/>
</workbook>
</file>

<file path=xl/calcChain.xml><?xml version="1.0" encoding="utf-8"?>
<calcChain xmlns="http://schemas.openxmlformats.org/spreadsheetml/2006/main">
  <c r="H138" i="14" l="1"/>
  <c r="I138" i="14"/>
  <c r="J138" i="14"/>
  <c r="K138" i="14"/>
  <c r="G138" i="14"/>
  <c r="F138" i="14"/>
  <c r="K139" i="14"/>
  <c r="J139" i="14"/>
  <c r="I139" i="14"/>
  <c r="H139" i="14"/>
  <c r="G139" i="14"/>
  <c r="F139" i="14" s="1"/>
  <c r="K137" i="14"/>
  <c r="J137" i="14"/>
  <c r="I137" i="14"/>
  <c r="I136" i="14" s="1"/>
  <c r="H137" i="14"/>
  <c r="F137" i="14" s="1"/>
  <c r="G137" i="14"/>
  <c r="K136" i="14"/>
  <c r="J136" i="14"/>
  <c r="G136" i="14" l="1"/>
  <c r="F136" i="14"/>
  <c r="H136" i="14"/>
  <c r="F15" i="14" l="1"/>
  <c r="F11" i="14"/>
  <c r="F10" i="14"/>
  <c r="E10" i="14" l="1"/>
  <c r="E16" i="14"/>
  <c r="E41" i="14"/>
  <c r="E46" i="14"/>
  <c r="E50" i="14"/>
  <c r="E56" i="14"/>
  <c r="E61" i="14"/>
  <c r="E66" i="14"/>
  <c r="F6" i="14"/>
  <c r="K71" i="14"/>
  <c r="H71" i="14"/>
  <c r="I71" i="14"/>
  <c r="J71" i="14"/>
  <c r="K66" i="14"/>
  <c r="H66" i="14"/>
  <c r="I66" i="14"/>
  <c r="J66" i="14"/>
  <c r="K60" i="14"/>
  <c r="H60" i="14"/>
  <c r="I60" i="14"/>
  <c r="J60" i="14"/>
  <c r="H56" i="14"/>
  <c r="I56" i="14"/>
  <c r="J56" i="14"/>
  <c r="K56" i="14"/>
  <c r="G56" i="14"/>
  <c r="K51" i="14"/>
  <c r="H51" i="14"/>
  <c r="I51" i="14"/>
  <c r="J51" i="14"/>
  <c r="K46" i="14"/>
  <c r="H46" i="14"/>
  <c r="I46" i="14"/>
  <c r="J46" i="14"/>
  <c r="K41" i="14"/>
  <c r="H41" i="14"/>
  <c r="I41" i="14"/>
  <c r="J41" i="14"/>
  <c r="J31" i="14"/>
  <c r="H31" i="14"/>
  <c r="I31" i="14"/>
  <c r="K31" i="14"/>
  <c r="J26" i="14"/>
  <c r="H26" i="14"/>
  <c r="I26" i="14"/>
  <c r="K26" i="14"/>
  <c r="K10" i="14"/>
  <c r="I10" i="14"/>
  <c r="H10" i="14"/>
  <c r="J10" i="14"/>
  <c r="K6" i="14"/>
  <c r="I6" i="14"/>
  <c r="J6" i="14"/>
  <c r="K50" i="14"/>
  <c r="J50" i="14"/>
  <c r="I50" i="14"/>
  <c r="H50" i="14"/>
  <c r="G60" i="14"/>
  <c r="G50" i="14"/>
  <c r="G30" i="14"/>
  <c r="G10" i="14"/>
  <c r="J6" i="1" l="1"/>
  <c r="F55" i="14"/>
  <c r="F30" i="14"/>
  <c r="J8" i="1"/>
  <c r="G16" i="14" l="1"/>
  <c r="H16" i="14"/>
  <c r="I16" i="14"/>
  <c r="J16" i="14"/>
  <c r="K16" i="14"/>
  <c r="F17" i="14"/>
  <c r="F18" i="14"/>
  <c r="F19" i="14"/>
  <c r="F16" i="14" l="1"/>
  <c r="E67" i="14" l="1"/>
  <c r="E68" i="14"/>
  <c r="E69" i="14"/>
  <c r="E47" i="14"/>
  <c r="E48" i="14"/>
  <c r="E49" i="14"/>
  <c r="E7" i="14"/>
  <c r="E8" i="14"/>
  <c r="E9" i="14"/>
  <c r="E91" i="14"/>
  <c r="E71" i="14"/>
  <c r="E51" i="14"/>
  <c r="E36" i="14"/>
  <c r="E31" i="14"/>
  <c r="E26" i="14"/>
  <c r="E21" i="14"/>
  <c r="E11" i="14"/>
  <c r="E6" i="14" l="1"/>
  <c r="F37" i="14"/>
  <c r="F38" i="14"/>
  <c r="F39" i="14"/>
  <c r="H36" i="14"/>
  <c r="I36" i="14"/>
  <c r="J36" i="14"/>
  <c r="K36" i="14"/>
  <c r="G36" i="14"/>
  <c r="G21" i="14"/>
  <c r="F36" i="14" l="1"/>
  <c r="G61" i="14"/>
  <c r="G11" i="14"/>
  <c r="H7" i="14" l="1"/>
  <c r="I7" i="14"/>
  <c r="J7" i="14"/>
  <c r="K7" i="14"/>
  <c r="G8" i="14"/>
  <c r="H8" i="14"/>
  <c r="I8" i="14"/>
  <c r="J8" i="14"/>
  <c r="K8" i="14"/>
  <c r="G9" i="14"/>
  <c r="H9" i="14"/>
  <c r="I9" i="14"/>
  <c r="J9" i="14"/>
  <c r="F44" i="14"/>
  <c r="F43" i="14"/>
  <c r="F42" i="14"/>
  <c r="G41" i="14"/>
  <c r="G6" i="14" l="1"/>
  <c r="H6" i="14"/>
  <c r="F41" i="14"/>
  <c r="H69" i="14" l="1"/>
  <c r="I69" i="14"/>
  <c r="J69" i="14"/>
  <c r="K69" i="14"/>
  <c r="H68" i="14"/>
  <c r="I68" i="14"/>
  <c r="J68" i="14"/>
  <c r="K68" i="14"/>
  <c r="H67" i="14"/>
  <c r="I67" i="14"/>
  <c r="J67" i="14"/>
  <c r="K67" i="14"/>
  <c r="G67" i="14"/>
  <c r="G68" i="14"/>
  <c r="G69" i="14"/>
  <c r="H47" i="14"/>
  <c r="I47" i="14"/>
  <c r="J47" i="14"/>
  <c r="K47" i="14"/>
  <c r="H49" i="14"/>
  <c r="I49" i="14"/>
  <c r="J49" i="14"/>
  <c r="K49" i="14"/>
  <c r="H48" i="14"/>
  <c r="I48" i="14"/>
  <c r="J48" i="14"/>
  <c r="K48" i="14"/>
  <c r="G47" i="14"/>
  <c r="G48" i="14"/>
  <c r="G49" i="14"/>
  <c r="H61" i="14"/>
  <c r="I61" i="14"/>
  <c r="J61" i="14"/>
  <c r="K61" i="14"/>
  <c r="F62" i="14"/>
  <c r="F63" i="14"/>
  <c r="F64" i="14"/>
  <c r="G26" i="14"/>
  <c r="F110" i="14"/>
  <c r="F109" i="14"/>
  <c r="F108" i="14"/>
  <c r="F107" i="14"/>
  <c r="K106" i="14"/>
  <c r="J106" i="14"/>
  <c r="I106" i="14"/>
  <c r="H106" i="14"/>
  <c r="G106" i="14"/>
  <c r="F105" i="14"/>
  <c r="F104" i="14"/>
  <c r="F103" i="14"/>
  <c r="F102" i="14"/>
  <c r="K101" i="14"/>
  <c r="J101" i="14"/>
  <c r="I101" i="14"/>
  <c r="H101" i="14"/>
  <c r="G101" i="14"/>
  <c r="F100" i="14"/>
  <c r="F99" i="14"/>
  <c r="F98" i="14"/>
  <c r="F97" i="14"/>
  <c r="K96" i="14"/>
  <c r="J96" i="14"/>
  <c r="I96" i="14"/>
  <c r="H96" i="14"/>
  <c r="G96" i="14"/>
  <c r="F125" i="14"/>
  <c r="F124" i="14"/>
  <c r="F123" i="14"/>
  <c r="F122" i="14"/>
  <c r="K121" i="14"/>
  <c r="J121" i="14"/>
  <c r="I121" i="14"/>
  <c r="H121" i="14"/>
  <c r="G121" i="14"/>
  <c r="F121" i="14" l="1"/>
  <c r="F106" i="14"/>
  <c r="F96" i="14"/>
  <c r="F61" i="14"/>
  <c r="F101" i="14"/>
  <c r="G71" i="14" l="1"/>
  <c r="I11" i="14"/>
  <c r="F120" i="14" l="1"/>
  <c r="F119" i="14"/>
  <c r="F118" i="14"/>
  <c r="F117" i="14"/>
  <c r="K116" i="14"/>
  <c r="J116" i="14"/>
  <c r="I116" i="14"/>
  <c r="H116" i="14"/>
  <c r="G116" i="14"/>
  <c r="K115" i="14"/>
  <c r="J115" i="14"/>
  <c r="I115" i="14"/>
  <c r="H115" i="14"/>
  <c r="G115" i="14"/>
  <c r="K114" i="14"/>
  <c r="J114" i="14"/>
  <c r="I114" i="14"/>
  <c r="H114" i="14"/>
  <c r="G114" i="14"/>
  <c r="K113" i="14"/>
  <c r="J113" i="14"/>
  <c r="I113" i="14"/>
  <c r="H113" i="14"/>
  <c r="G113" i="14"/>
  <c r="K112" i="14"/>
  <c r="J112" i="14"/>
  <c r="I112" i="14"/>
  <c r="H112" i="14"/>
  <c r="G112" i="14"/>
  <c r="F94" i="14"/>
  <c r="F93" i="14"/>
  <c r="F92" i="14"/>
  <c r="K91" i="14"/>
  <c r="J91" i="14"/>
  <c r="I91" i="14"/>
  <c r="H91" i="14"/>
  <c r="G91" i="14"/>
  <c r="F74" i="14"/>
  <c r="F73" i="14"/>
  <c r="F72" i="14"/>
  <c r="F59" i="14"/>
  <c r="F58" i="14"/>
  <c r="F57" i="14"/>
  <c r="F54" i="14"/>
  <c r="F53" i="14"/>
  <c r="F52" i="14"/>
  <c r="G51" i="14"/>
  <c r="F34" i="14"/>
  <c r="F33" i="14"/>
  <c r="F32" i="14"/>
  <c r="G31" i="14"/>
  <c r="F29" i="14"/>
  <c r="F28" i="14"/>
  <c r="F27" i="14"/>
  <c r="F24" i="14"/>
  <c r="F23" i="14"/>
  <c r="F22" i="14"/>
  <c r="K21" i="14"/>
  <c r="J21" i="14"/>
  <c r="I21" i="14"/>
  <c r="H21" i="14"/>
  <c r="F14" i="14"/>
  <c r="F13" i="14"/>
  <c r="F12" i="14"/>
  <c r="K11" i="14"/>
  <c r="J11" i="14"/>
  <c r="H11" i="14"/>
  <c r="F21" i="14" l="1"/>
  <c r="J111" i="14"/>
  <c r="G111" i="14"/>
  <c r="K111" i="14"/>
  <c r="F115" i="14"/>
  <c r="F67" i="14"/>
  <c r="F113" i="14"/>
  <c r="F31" i="14"/>
  <c r="F47" i="14"/>
  <c r="F116" i="14"/>
  <c r="F69" i="14"/>
  <c r="F51" i="14"/>
  <c r="F7" i="14"/>
  <c r="F48" i="14"/>
  <c r="F56" i="14"/>
  <c r="F26" i="14"/>
  <c r="F71" i="14"/>
  <c r="F8" i="14"/>
  <c r="F68" i="14"/>
  <c r="F70" i="14"/>
  <c r="G66" i="14"/>
  <c r="H111" i="14"/>
  <c r="F112" i="14"/>
  <c r="F114" i="14"/>
  <c r="F9" i="14"/>
  <c r="I111" i="14"/>
  <c r="G46" i="14" l="1"/>
  <c r="F49" i="14"/>
  <c r="F66" i="14"/>
  <c r="F111" i="14"/>
  <c r="F46" i="14" l="1"/>
</calcChain>
</file>

<file path=xl/sharedStrings.xml><?xml version="1.0" encoding="utf-8"?>
<sst xmlns="http://schemas.openxmlformats.org/spreadsheetml/2006/main" count="531" uniqueCount="200">
  <si>
    <t>2018 год</t>
  </si>
  <si>
    <t>2019 год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</si>
  <si>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</si>
  <si>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Наименование подпрограммы</t>
  </si>
  <si>
    <t>Главный распорядитель бюджетных средств</t>
  </si>
  <si>
    <t>Источник финансирования</t>
  </si>
  <si>
    <t>Итого</t>
  </si>
  <si>
    <t>Средства федерального бюджета</t>
  </si>
  <si>
    <t>Средства бюджета Московской области</t>
  </si>
  <si>
    <t>Внебюджетные источники</t>
  </si>
  <si>
    <t>Средства бюджета городского округа Химки</t>
  </si>
  <si>
    <t>№ п/п</t>
  </si>
  <si>
    <t>Планируемое значение показателя по годам реализации</t>
  </si>
  <si>
    <t>Мероприятия по реализации подпрограммы</t>
  </si>
  <si>
    <t>Срок исполнения мероприятия</t>
  </si>
  <si>
    <t>Источники финансирования</t>
  </si>
  <si>
    <t xml:space="preserve">Всего, (тыс. руб.)        </t>
  </si>
  <si>
    <t>Результаты выполнения мероприятия подпрограммы</t>
  </si>
  <si>
    <t>1.</t>
  </si>
  <si>
    <t xml:space="preserve">Внебюджетные источники         </t>
  </si>
  <si>
    <t xml:space="preserve">Средства бюджета городского округа         </t>
  </si>
  <si>
    <t>2.</t>
  </si>
  <si>
    <t xml:space="preserve">Ответственный за выполнение мероприятия подпрограммы         </t>
  </si>
  <si>
    <t>Администрация городского округа Химки</t>
  </si>
  <si>
    <t>Расходы (тыс. рублей)</t>
  </si>
  <si>
    <t>Всего: в том числе</t>
  </si>
  <si>
    <t>Доля персональных компьютеров, используемых на рабочих местах работников ОМСУ муниципального образования Московской области, обеспеченных антивирусным программным обеспечением с регулярным обновлением соответствующих баз</t>
  </si>
  <si>
    <t>Муниципальный заказчик подпрограммы</t>
  </si>
  <si>
    <t>1.1.</t>
  </si>
  <si>
    <t xml:space="preserve">Средства бюджета городского округа   </t>
  </si>
  <si>
    <t xml:space="preserve">Средства бюджета городского округа  </t>
  </si>
  <si>
    <t>2.1.</t>
  </si>
  <si>
    <t>3.1.</t>
  </si>
  <si>
    <t>4.1.</t>
  </si>
  <si>
    <t>6.1.</t>
  </si>
  <si>
    <t xml:space="preserve">Средства бюджета городского округа      </t>
  </si>
  <si>
    <t>2020 год</t>
  </si>
  <si>
    <t>2021 год</t>
  </si>
  <si>
    <t>Доля работников ОМСУ муниципального образования Московской области, обеспеченных средствами электронной подписи в соответствии с установленными требованиями</t>
  </si>
  <si>
    <t>Увеличение доли граждан, использующих механизм получения государственных и муниципальных услуг в электронной форме</t>
  </si>
  <si>
    <t>Доля ОМСУ муниципального образования Московской области и их подведомственных учреждений, использующих региональные межведомственные информационные системы поддержки обеспечивающих функций и контроля результативности деятельности</t>
  </si>
  <si>
    <t>Доля используемых в деятельности ОМСУ муниципального образования Московской области информационно-аналитических сервисов ЕИАС ЖКХ МО</t>
  </si>
  <si>
    <t>Доля многоквартирных домов, имеющих возможность пользоваться услугами проводного и мобильного доступа в информационно-телекоммуникационную сеть Интернет на скорости не менее 1 Мбит/с, предоставляемыми не менее чем 2 операторами связи</t>
  </si>
  <si>
    <t>Увеличение доли защищенных по требованиям безопасности информации информационных систем, используемых ОМСУ муниципального образования Московской области, в соответствии с категорией обрабатываемой информации</t>
  </si>
  <si>
    <t>Увеличение доли работников ОМСУ муниципального образования Московской области, обеспеченных необходимым компьютерным оборудованием с предустановленным общесистемным программным обеспечением и организационной техникой в соответствии с установленными требованиями</t>
  </si>
  <si>
    <t>Увеличение доли информационных систем и ресурсов, используемых ОМСУ муниципального образования Московской области в своей деятельности, обеспеченных требуемым аппаратным обеспечением</t>
  </si>
  <si>
    <t>Увеличение доли персональных компьютеров, используемых на рабочих местах работников ОМСУ муниципального образования Московской области, обеспеченных антивирусным программным обеспечением с регулярным обновлением соответствующих баз</t>
  </si>
  <si>
    <t>Увеличение среднего количества установленных базовых станций операторов на территории муниципального образования Московской области из расчета на 1 кв.км в населенных пунктах с численностью населения более 100 тыс. чел.</t>
  </si>
  <si>
    <t>Увеличение доли многоквартирных домов, имеющих возможность пользоваться услугами проводного и мобильного доступа в информационно-телекоммуникационную сеть Интернет на скорости не менее 1 Мбит/с, предоставляемыми не менее чем 2 операторами связи</t>
  </si>
  <si>
    <t>Увеличение доли документов служебной переписки ОМСУ муниципальной образования Московской области с ЦИОГВ и ГО Московской области, подведомственными ЦИОГВ и ГО Московской области организациями и учреждениями, не содержащих персональные данные и конфиденциальные сведения направляемых исключительно в электронном виде и использованием МСЭД и средств электронной подписи</t>
  </si>
  <si>
    <t>Увеличение доли работников ОМСУ муниципального образования Московской области, обеспеченных средствами электронной подписи в соответствии с установленными требованиями</t>
  </si>
  <si>
    <t>Развитие и поддержка систем Финансового управления.Реорганизация сайта Администрации(переход на единую платформу).Создание сайта совета депутатов.</t>
  </si>
  <si>
    <t>Единица измерения</t>
  </si>
  <si>
    <t>Методика расчета показателя</t>
  </si>
  <si>
    <t xml:space="preserve">n=R/K×100%, где: 
n – доля работников ОМСУ муниципального образования Московской области, обеспеченных необходимым компьютерным оборудованием с предустановленным общесистемным программным обеспечением и организационной техникой в соответствии с установленными требованиями;
R – количество работников ОМСУ муниципального образования Московской области, обеспеченных необходимым компьютерным оборудованием с предустановленным общесистемным программным обеспечением и организационной техникой в соответствии с установленными требованиями;
К – общее количество работников ОМСУ муниципального образования Московской области, нуждающихся в компьютерном оборудовании с предустановленным общесистемным программным обеспечением и организационной технике в соответствии с установленными требованиями, или уже обеспеченных таким оборудованием
</t>
  </si>
  <si>
    <t>3. </t>
  </si>
  <si>
    <t xml:space="preserve">n=R/K×100%
где:
n – доля работников ОМСУ муниципального образования Московской области, обеспеченных средствами электронной подписи в соответствии с потребностью и установленными требованиями;
R – количество работников ОМСУ муниципального образования Московской области, обеспеченных средствами электронной подписи в соответствии с потребностью и установленными требованиями; 
K – общая потребность работников ОМСУ муниципального образования Московской области в средствах электронной подписи
</t>
  </si>
  <si>
    <t>4.  </t>
  </si>
  <si>
    <t xml:space="preserve">n=R/K×100%
где: 
n – доля документов служебной переписки ОМСУ муниципального образования Московской области и их подведомственных учреждений с ЦИОГВ и ГО Московской области, подведомственными ЦИОГВ и ГО Московской области организациями и учреждениями, не содержащих персональные данные и конфиденциальные сведения и направляемых исключительно в электронном виде с использованием межведомственной системы электронного документооборота Московской области и средств электронной подписи;
R – количество документов служебной переписки ОМСУ муниципального образования Московской области и их подведомственных учреждений с ЦИОГВ и ГО Московской области, подведомственными ЦИОГВ и ГО Московской области организациями и учреждениями, не содержащих персональные данные и конфиденциальные сведения и направляемых исключительно в электронном виде с использованием межведомственной системы электронного документооборота Московской области и средств электронной подписи;
К – общее количество документов служебной переписки ОМСУ муниципального образования Московской области и их подведомственных учреждений с ЦИОГВ и ГО Московской области, подведомственными ЦИОГВ и ГО Московской области организациями и учреждениями, не содержащих персональные данные и конфиденциальные сведения
</t>
  </si>
  <si>
    <t xml:space="preserve">n=R/K×100%
где: 
n – доля граждан, использующих механизм получения муниципальных услуг в электронной форме;
R – численность граждан, использующих механизм получения муниципальных услуг в электронной форме;
К – численность населения муниципального образования Московской области
</t>
  </si>
  <si>
    <t xml:space="preserve">n=R/K×100%
где:
n – доля ОМСУ муниципального образования Московской области, а также находящихся в их ведении организаций и учреждений, использующих ЕИСУГИ для учета и контроля эффективности использования государственного и муниципального имущества;
R – количество ОМСУ муниципального образования Московской области, а также находящихся в их ведении организаций и учреждений, использующих ЕИСУГИ для учета и контроля эффективности использования государственного и муниципального имущества;
K – общее количество ОМСУ муниципального образования Московской области, а также находящихся в их ведении организаций и учреждений
</t>
  </si>
  <si>
    <t xml:space="preserve">n=R/K×100%
где:
n – доля используемых в деятельности ОМСУ муниципального образования Московской области информационно-аналитических сервисов ЕИАС ЖКХ МО;
R – количество используемых в деятельности ОМСУ муниципального образования Московской области информационно-аналитических сервисов ЕИАС ЖКХ МО;
K – общее количество информационно-аналитических сервисов ЕИАС ЖКХ МО
</t>
  </si>
  <si>
    <t>5.</t>
  </si>
  <si>
    <t>6.</t>
  </si>
  <si>
    <t xml:space="preserve">n=R/K×100%
где:
n – доля многоквартирных домов, имеющих возможность пользоваться услугами проводного и мобильного доступа в информационно-телекоммуникационную сеть Интернет на скорости не менее 1 Мбит/с, предоставляемыми не менее чем 2 операторами связи;
R – количество многоквартирных домов, имеющих возможность пользоваться услугами проводного и мобильного доступа в информационно-телекоммуникационную сеть Интернет на скорости не менее 1 Мбит/с, предоставляемыми не менее чем 2 операторами связи;
K – общее количество многоквартирных домов в муниципальном образовании Московской области
</t>
  </si>
  <si>
    <t>Количество современных компьютеров (со сроком эксплуатации не более семи лет) на 100 обучающихся в общеобразовательных организациях муниципального образования Московской области</t>
  </si>
  <si>
    <t>7.</t>
  </si>
  <si>
    <t>8.</t>
  </si>
  <si>
    <t>Увеличение доли муниципальных учреждений культуры, обеспеченных доступом в информационно-телекоммуникационную сеть Интернет на скорости:
для учреждений культуры, расположенных в городских поселениях, – не менее 50 Мбит/с;
для учреждений культуры, расположенных в сельских поселениях, – не менее 10 Мбит/с
с 70% в 2017 году до 100% в 2019 году.</t>
  </si>
  <si>
    <t>Увеличение количества современных компьютеров (со сроком эксплуатации не более семи лет) на 100 обучающихся в общеобразовательных организациях муниципального образования Московской области с 13.6 в 2017 года до 14.4. в 2021 году.</t>
  </si>
  <si>
    <t>Доля работников ОМСУ муниципального образования Московской области, обеспеченных необходимым компьютерным оборудованием с предустановленным общесистемным программным обеспечением и организационной техникой в соответствии с требованиями Постановления Правительства Московской области от 25.10.2016 № 781/39</t>
  </si>
  <si>
    <t xml:space="preserve">Приложение № 6 
к муниципальной программе городского округа Химки Московской области 
«Цифровой городской округ Химки»
</t>
  </si>
  <si>
    <t>Планируемые результаты реализации подпрограммы:</t>
  </si>
  <si>
    <t>Доля ОМСУ муниципального образования Московской области, обеспеченных необходимыми услугами связи в том числе для оказания государственных и муниципальных услуг в электронной форме</t>
  </si>
  <si>
    <t>Доля документов служебной переписки ОМСУ муниципального образования Московской области и их подведомственных учреждений с ЦИОГВ и ГО Московской области, подведомственными ЦИОГВ и ГО Московской области организациями и учреждениями, не содержащих персональные данные и конфиденциальные сведения и направляемых исключительно в электронном виде с использованием МСЭД и средств электронной подписи</t>
  </si>
  <si>
    <t>Доля ОМСУ муниципального образования Московской области, а также находящихся в их ведении организаций и учреждений, использующих ЕИСУГИ для учета и контроля эффективности использования государственного и муниципального имущества</t>
  </si>
  <si>
    <t xml:space="preserve">Доля муниципальных учреждений общего образования, обеспеченных доступом в информационно-телекоммуникационную сеть Интернет на скорости:
для организаций дошкольного образования – не менее 2 Мбит/с;
для общеобразовательных организаций, расположенных в городских населенных пунктах, – не менее 50 Мбит/с;
для общеобразовательных организаций, расположенных в сельских населенных пунктах, – не менее 10 Мбит/с
</t>
  </si>
  <si>
    <t>13.8 шт</t>
  </si>
  <si>
    <t>14.0 шт</t>
  </si>
  <si>
    <t>14.2 шт</t>
  </si>
  <si>
    <t>14.4 шт</t>
  </si>
  <si>
    <t>14.6 шт</t>
  </si>
  <si>
    <t>Увеличение доли положительно рассмотренных заявлений на размещение антенно-мачтовых сооружений связи</t>
  </si>
  <si>
    <t xml:space="preserve">Доля муниципальных учреждений культуры, обеспеченных доступом в информационно-телекоммуникационную сеть Интернет на скорости:
для учреждений культуры, расположенных в городских населенных пунктах, – не менее 50 Мбит/с;
для учреждений культуры, расположенных в сельских населенных пунктах, – не менее 10 Мбит/с
</t>
  </si>
  <si>
    <t xml:space="preserve">Приложение № 7 
к муниципальной программе городского округа Химки Московской области 
«Цифровой городской округ Химки»
</t>
  </si>
  <si>
    <t>Показатель реализации мероприятий подпрограммы</t>
  </si>
  <si>
    <t>Тип показателя</t>
  </si>
  <si>
    <t>Базовое значение показателя (на начало реализации подпрограммы) 2017 год</t>
  </si>
  <si>
    <t>Доля ОМСУ муниципального образования Московской области, а также находящихся в их ведении организаций, предприятий и учреждений, участвующих в планировании, подготовке, проведении и контроле исполнения конкурентных процедур с использованием ЕАСУЗ, включая подсистему портал исполнения контрактов</t>
  </si>
  <si>
    <t>Объем финансирования мероприятия в 2017 году (тыс. рублей)</t>
  </si>
  <si>
    <t>Объем финансирования по годам, (тыс. рублей)</t>
  </si>
  <si>
    <t xml:space="preserve">Основное мероприятие 1.
Развитие и обеспечение функционирования базовой информационно-технологической инфраструктуры ОМСУ муниципального образования Московской области
</t>
  </si>
  <si>
    <t>2018-2022</t>
  </si>
  <si>
    <t>Обеспечение установки, настройки, технического обслуживания и ремонта компьютерного и сетевого оборудования, организационной техники, настройка и техническое сопровождение общесистемного программного обеспечения (далее – ОСПО), используемых в деятельности ОМСУ муниципального образования Московской области, а также оказание справочно-методической и технической поддержки пользователей указанного оборудования и ОСПО</t>
  </si>
  <si>
    <t>1.2.</t>
  </si>
  <si>
    <t>"Приобретение прав использования на рабочих местах работников ОМСУ муниципального образования Московской области прикладного программного обеспечения, включая специализированные программные продукты, а также обновления к ним и права доступа к справочным и информационным банкам данных"</t>
  </si>
  <si>
    <t>1.3.</t>
  </si>
  <si>
    <t>Мероприятие 3:
"Централизованное приобретение компьютерного оборудования с предустановленным общесистемным программным обеспечением и организационной техники"</t>
  </si>
  <si>
    <t xml:space="preserve">Основное мероприятие 2.
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
</t>
  </si>
  <si>
    <t>"Подключение ОМСУ муниципального образования Московской области к единой интегрированной мультисервисной телекоммуникационной сети Правительства Московской области для нужд ОМСУ муниципального образования Московской области и обеспечения совместной работы в ней"</t>
  </si>
  <si>
    <t>2.2.</t>
  </si>
  <si>
    <t>Создание, развитие и обеспечение функционирования единой инфраструктуры информационно-технологического обеспечения функционирования информационных систем обеспечения деятельности ОМСУ муниципального образования Московской области (далее – ЕИТО) на принципах «частного облака», включая аренду серверных стоек на технологических площадках коммерческих дата-центров для размещения оборудования ЕИТО</t>
  </si>
  <si>
    <t>2.3.</t>
  </si>
  <si>
    <t>Обеспечение ОМСУ муниципального образования Московской области телефонной связью</t>
  </si>
  <si>
    <t xml:space="preserve"> Обеспечение Администрации городского округа Химки сотовой связью</t>
  </si>
  <si>
    <t xml:space="preserve">Основное мероприятие 3.
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Московской области
</t>
  </si>
  <si>
    <t>Приобретение, установка, настройка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а также проведение мероприятий по аттестации по требованиям безопасности информации ИС, используемых ОМСУ муниципального образования Московской области</t>
  </si>
  <si>
    <t>4.</t>
  </si>
  <si>
    <t xml:space="preserve">Основное мероприятие 4.
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
</t>
  </si>
  <si>
    <t>Внедрение и сопровождение информационных систем поддержки обеспечивающих функций и контроля результативности деятельности ОМСУ муниципального образования Московской области</t>
  </si>
  <si>
    <t>4.2.</t>
  </si>
  <si>
    <t>Внедрение и сопровождение информационных систем поддержки оказания государственных и муниципальных услуг и контрольно-надзорной деятельности в ОМСУ муниципального образования Московской области</t>
  </si>
  <si>
    <t>4.3.</t>
  </si>
  <si>
    <t>Развитие и сопровождение муниципальных информационных систем обеспечения деятельности ОМСУ муниципального образования Московской области</t>
  </si>
  <si>
    <t xml:space="preserve">Основное мероприятие 5.
Внедрение информационных технологий для повышения качества и доступности образовательных услуг населению Московской области
</t>
  </si>
  <si>
    <t>Финансирование отражено в муниципальной программе городского округа Химки «Образование городского округа Химки»</t>
  </si>
  <si>
    <t>Управление по образованию Администрации городского округа Химки Московской области</t>
  </si>
  <si>
    <t>5.1.</t>
  </si>
  <si>
    <t>Обеспечение муниципальных учреждений общего образования доступом в информационно-телекоммуникационную сеть Интернет в соответствии с требованиями, с учетом субсидии из бюджета Московской области</t>
  </si>
  <si>
    <t>5.2.</t>
  </si>
  <si>
    <t>Приобретение современных аппаратно-программных комплексов для общеобразовательных организаций в муниципальном образовании Московской области, с учетом субсидии из бюджета Московской области</t>
  </si>
  <si>
    <t>Поддержание доли муниципальных учреждений общего образования, обеспеченных доступом в информационно-телекоммуникационную сеть Интернет на скорости:
для организаций дошкольного образования – не менее 2 Мбит/с;
для общеобразовательных организаций, расположенных в городских поселениях, – не менее 50 Мбит/с;
для общеобразовательных организаций, расположенных в сельских поселениях, – не менее 10 Мбит/с на уровне 100%</t>
  </si>
  <si>
    <t xml:space="preserve">Основное мероприятие 6.
Развитие телекоммуникационной инфраструктуры в области подвижной радиотелефонной связи на территории муниципального образования Московской области
</t>
  </si>
  <si>
    <t>Управление инвестициями и инновациями Администрации городского округа Химки Московской области</t>
  </si>
  <si>
    <t>Создание условий для размещения радиоэлектронных средств на земельных участках в границах муниципального образования</t>
  </si>
  <si>
    <t>6.2.</t>
  </si>
  <si>
    <t>Создание условий для размещения радиоэлектронных средств на зданиях и сооружениях в границах муниципального образования</t>
  </si>
  <si>
    <t xml:space="preserve">Основное мероприятие 7.
Развитие сети волоконно-оптических линий связи для обеспечения возможности жителей городских округов и муниципальных районов, городских и сельских поселений пользоваться услугами проводного и мобильного доступа в информационно-телекоммуникационную сеть Интернет не менее чем 2 операторами связи
</t>
  </si>
  <si>
    <t>Комитет по управлению имуществом Администрации городского округа Химки Московской области</t>
  </si>
  <si>
    <t>7.1.</t>
  </si>
  <si>
    <t>7.2.</t>
  </si>
  <si>
    <t>Создание условий доступа операторам связи в многоквартирные дома и подключение подъездного видеонаблюдения</t>
  </si>
  <si>
    <t>Инвентаризация кабельной канализации на территории Московской области и постановка кабельной канализации на балансовый учет</t>
  </si>
  <si>
    <t>7.3.</t>
  </si>
  <si>
    <t>Формирование реестра операторов связи, оказывающих услуги по предоставлению широкополосного доступа в информационно-телекоммуникационную сеть Интернет на территории Московской области</t>
  </si>
  <si>
    <t xml:space="preserve">Основное мероприятие 8.
Внедрение информационных технологий для повышения качества и доступности услуг населению в сфере культуры Московской области
</t>
  </si>
  <si>
    <t>Финансирование отражено в муниципальной программе городского округа Химки «Культура городского округа Химки»</t>
  </si>
  <si>
    <t>Управление культуры Администрации городского округа Химки Московской области</t>
  </si>
  <si>
    <t>8.1.</t>
  </si>
  <si>
    <t>Обеспечение муниципальных учреждений культуры доступом в информационно-телекоммуникационную сеть Интернет</t>
  </si>
  <si>
    <t>2022 год</t>
  </si>
  <si>
    <t>3.</t>
  </si>
  <si>
    <t>9.</t>
  </si>
  <si>
    <t>10.</t>
  </si>
  <si>
    <t>11.</t>
  </si>
  <si>
    <t>12.</t>
  </si>
  <si>
    <t>13.</t>
  </si>
  <si>
    <t>14.</t>
  </si>
  <si>
    <t>процент</t>
  </si>
  <si>
    <r>
      <t>Увеличение доли граждан, использующих механизм получения государственных и муниципальных услуг в электронной форме</t>
    </r>
    <r>
      <rPr>
        <sz val="9"/>
        <color theme="1"/>
        <rFont val="Calibri"/>
        <family val="2"/>
        <charset val="204"/>
      </rPr>
      <t>*</t>
    </r>
  </si>
  <si>
    <t>указ</t>
  </si>
  <si>
    <t>субсидия</t>
  </si>
  <si>
    <t>13,8</t>
  </si>
  <si>
    <t>14,0</t>
  </si>
  <si>
    <t>14,2</t>
  </si>
  <si>
    <t>14,4</t>
  </si>
  <si>
    <t>14,6</t>
  </si>
  <si>
    <t>шт</t>
  </si>
  <si>
    <t>обращение Губернатора Московской области</t>
  </si>
  <si>
    <t>* Показатель определен пунктом 1 Указа 601, программным обращением Губернатора Московской области «Наше Подмосковье», правовыми актами Московской области</t>
  </si>
  <si>
    <t>Наименование показателя</t>
  </si>
  <si>
    <t>Значение показателя определяется по формуле:</t>
  </si>
  <si>
    <t>Единица измерения: процент</t>
  </si>
  <si>
    <t>Значение базового показателя - 100</t>
  </si>
  <si>
    <t>Периодичность представления - ежегодно</t>
  </si>
  <si>
    <t xml:space="preserve">n=R/K×100%
где: 
n - доля ОМСУ муниципального образования Московской области, обеспеченных необходимыми услугами связи в том числе для оказания государственных и муниципальных услуг в электронной форме;
R – количество ОМСУ муниципального образования Московской области, обеспеченных необходимыми услугами связи в том числе для оказания государственных и муниципальных услуг в электронной форме;
K – общее количество ОМСУ муниципального образования Московской области
</t>
  </si>
  <si>
    <t xml:space="preserve">n=R/K×100%
где:
n - доля информационных систем, используемых ОМСУ муниципального образования Московской области, обеспеченных средствами защиты информации в соответствии с классом защиты обрабатываемой информации;
R - количество информационных систем, используемых ОМСУ муниципального образования Московской области, обеспеченных средствами защиты информации соответствии с классом защиты обрабатываемой информации;
K - общее количество информационных систем, используемых ОМСУ муниципального образования Московской области, которые необходимо обеспечить средствами защиты информации в соответствии с классом защиты обрабатываемой информации
</t>
  </si>
  <si>
    <t>Значение базового показателя - 80</t>
  </si>
  <si>
    <t xml:space="preserve">n=R/K×100%
где:
n - доля персональных компьютеров, используемых на рабочих местах работников ОМСУ муниципального образования Московской области, обеспеченных антивирусным программным обеспечением с регулярным обновлением соответствующих баз;
R - количество персональных компьютеров, используемых на рабочих местах работников ОМСУ муниципального образования Московской области, обеспеченных антивирусным программным обеспечением с регулярным обновлением соответствующих баз;
K - общее количество компьютерного оборудования, используемого на рабочих местах работников ОМСУ муниципального образования Московской области
</t>
  </si>
  <si>
    <t>Значение базового показателя - 95</t>
  </si>
  <si>
    <t>Значение базового показателя - 60</t>
  </si>
  <si>
    <t xml:space="preserve">n=R/K×100%
где:
n – Доля ОМСУ муниципального образования Московской области, а также находящихся в их ведении организаций, предприятий и учреждений, участвующих в планировании, подготовке, проведении и контроле исполнения конкурентных процедур с использованием ЕАСУЗ, включая подсистему портал исполнения контрактов;
R – количество ОМСУ муниципального образования Московской области, а также находящихся в их ведении организаций, предприятий и учреждений, участвующих в планировании, подготовке, проведении и контроле исполнения конкурентных процедур с использованием ЕАСУЗ, включая подсистему портал исполнения контрактов;
K – общее количество ОМСУ муниципального образования Московской области, а также находящихся в их ведении организаций, предприятий и учреждений, участвующих в планировании, подготовке, проведении и контроле исполнения конкурентных процедур.
</t>
  </si>
  <si>
    <t>Значение базового показателя - 50</t>
  </si>
  <si>
    <t xml:space="preserve">n=R/K×100%
где:
n – доля муниципальных учреждений общего образования, обеспеченных доступом в информационно-телекоммуникационную сеть Интернет на скорости: для организаций дошкольного образования – не менее 2 Мбит/с, для общеобразовательных организаций, расположенных в городских населенных пунктах, – не менее 50 Мбит/с, для общеобразовательных организаций, расположенных в сельских населенных пунктах, – не менее 10 Мбит/с;
R – количество муниципальных учреждений общего образования, обеспеченных доступом в информационно-телекоммуникационную сеть Интернет на скорости: для организаций дошкольного образования – не менее 2 Мбит/с, для общеобразовательных организаций, расположенных в городских населенных пунктах, – не менее 50 Мбит/с, для общеобразовательных организаций, расположенных в сельских населенных пунктах, – не менее 10 Мбит/с;
K – общее количество муниципальных учреждений общего образования муниципального образования Московской области
</t>
  </si>
  <si>
    <t>Статистические источники - данные Управления по образованию</t>
  </si>
  <si>
    <t xml:space="preserve">n=R/K×100%
где:
n – количество современных компьютеров (со сроком эксплуатации не более семи лет) на 100 обучающихся в общеобразовательных организациях муниципального образования Московской области;
R – количество используемых в общеобразовательных организациях муниципального образования Московской области современных компьютеров (со сроком эксплуатации не более семи лет);
K – количество обучающихся в общеобразовательных организациях муниципального образования Московской области
</t>
  </si>
  <si>
    <t>Единица измерения: штука</t>
  </si>
  <si>
    <t>Значение базового показателя - 13.6</t>
  </si>
  <si>
    <t xml:space="preserve">n=R/K×100%
где:
n – доля положительно рассмотренных заявлений на размещение антенно-мачтовых сооружений связи;
R – количество выданных разрешений на размещение антенно-мачтовых сооружений связи в муниципальном образовании Московской области;
K – количество заявлений, полученных муниципальным образованием Московской области в рамках государственной/муниципальной услуги «Выдача разрешения на размещение объектов на землях или на земельных участках, находящихся в муниципальной собственности или государственная собственность на которые не разграничена»
</t>
  </si>
  <si>
    <t>15.</t>
  </si>
  <si>
    <t>Значение базового показателя - 75</t>
  </si>
  <si>
    <t>16.</t>
  </si>
  <si>
    <t xml:space="preserve">n=R/K×100%
где:
n – доля муниципальных учреждений культуры, обеспеченных доступом в информационно-телекоммуникационную сеть Интернет на скорости: для учреждений культуры, расположенных в городских населенных пунктах, – не менее 50 Мбит/с, для учреждений культуры, расположенных в сельских населенных пунктах, – не менее 10 Мбит/с;
R – количество муниципальных учреждений культуры, обеспеченных доступом в информационно-телекоммуникационную сеть Интернет на скорости: для общеобразовательных организаций, расположенных в городских населенных пунктах, – не менее 50 Мбит/с, для учреждений культуры, расположенных в сельских населенных пунктах, – не менее 10 Мбит/с;
K – общее количество муниципальных учреждений культуры муниципального образования Московской области
</t>
  </si>
  <si>
    <t>Значение базового показателя - 70</t>
  </si>
  <si>
    <t>Приложение № 8 
к муниципальной программе городского округа Химки Московской области 
«Цифровой городской округ Химки»</t>
  </si>
  <si>
    <t xml:space="preserve">Приложение № 9 
к муниципальной программе городского округа Химки Московской области 
«Цифровой городской округ Химки»
</t>
  </si>
  <si>
    <r>
      <rPr>
        <b/>
        <sz val="11"/>
        <rFont val="Times New Roman"/>
        <family val="1"/>
        <charset val="204"/>
      </rPr>
      <t>Методика расчета значений показателей реализации мероприятий подпрограммы</t>
    </r>
    <r>
      <rPr>
        <sz val="11"/>
        <rFont val="Times New Roman"/>
        <family val="1"/>
        <charset val="204"/>
      </rPr>
      <t xml:space="preserve">
 «Развитие информационной и технической инфраструктуры экосистемы цифровой экономики
городского округа Химки Московской области» на 2018-2022 годы
</t>
    </r>
  </si>
  <si>
    <r>
      <rPr>
        <b/>
        <sz val="11"/>
        <rFont val="Times New Roman"/>
        <family val="1"/>
        <charset val="204"/>
      </rPr>
      <t xml:space="preserve">Перечень мероприятий подпрограммы </t>
    </r>
    <r>
      <rPr>
        <sz val="11"/>
        <rFont val="Times New Roman"/>
        <family val="1"/>
        <charset val="204"/>
      </rPr>
      <t xml:space="preserve">
«Развитие информационной и технической инфраструктуры экосистемы цифровой экономики
городского округа Химки Московской области» на 2018-2022 годы</t>
    </r>
  </si>
  <si>
    <r>
      <rPr>
        <b/>
        <sz val="11"/>
        <color theme="1"/>
        <rFont val="Times New Roman"/>
        <family val="1"/>
        <charset val="204"/>
      </rPr>
      <t xml:space="preserve">Планируемые результаты реализации подпрограммы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Times New Roman"/>
        <family val="1"/>
        <charset val="204"/>
      </rPr>
      <t xml:space="preserve">«Развитие информационной и технической инфраструктуры экосистемы цифровой экономики
городского округа Химки Московской области» на 2018-2022 годы
</t>
    </r>
  </si>
  <si>
    <t>Паспорт подпрограммы «Развитие информационной и технической инфраструктуры экосистемы цифровой экономики
городского округа Химки Московской области»  на 2018-2022 годы</t>
  </si>
  <si>
    <t>Управление жилищно-коммунального хоязйства  и благоустройства Администрации городского округа Химки Московской области</t>
  </si>
  <si>
    <t>Развитие информационной и технической инфраструктуры экосистемы цифровой экономики
городского округа Химки Московской области</t>
  </si>
  <si>
    <t>Доля ОМСУ муниципального образования Московской области, обеспеченных услугами связи в том числе для оказания государственных и муниципальных услуг в электронной форме</t>
  </si>
  <si>
    <t>Отраслевой</t>
  </si>
  <si>
    <t>ИТОГО</t>
  </si>
  <si>
    <t>Номер основного мероприятия</t>
  </si>
  <si>
    <t>Статистические источники - данные МКУ "Управление делами Администрации"</t>
  </si>
  <si>
    <t>Статистические источники - дданные МКУ "Управление делами Администрации"</t>
  </si>
  <si>
    <t>Выплата заработной платы сотрудникамМКУ "Управление делами Администрации" Обучение сотрудников</t>
  </si>
  <si>
    <t>МКУ "Управление делами Администрации"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</si>
</sst>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3" fillId="2" borderId="0" xfId="0" applyFont="1" applyFill="1"/>
    <xf numFmtId="0" fontId="3" fillId="2" borderId="0" xfId="0" applyFont="1" applyFill="1" applyBorder="1"/>
    <xf numFmtId="0" fontId="4" fillId="0" borderId="0" xfId="0" applyFont="1"/>
    <xf numFmtId="0" fontId="4" fillId="0" borderId="0" xfId="0" applyFont="1" applyAlignment="1">
      <alignment vertical="top"/>
    </xf>
    <xf numFmtId="0" fontId="4" fillId="0" borderId="0" xfId="0" applyFont="1" applyBorder="1"/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Border="1"/>
    <xf numFmtId="0" fontId="2" fillId="2" borderId="0" xfId="0" applyFont="1" applyFill="1"/>
    <xf numFmtId="0" fontId="3" fillId="0" borderId="7" xfId="0" applyNumberFormat="1" applyFont="1" applyBorder="1" applyAlignment="1">
      <alignment horizontal="center" vertical="top" wrapText="1"/>
    </xf>
    <xf numFmtId="0" fontId="6" fillId="2" borderId="7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center" wrapText="1"/>
    </xf>
    <xf numFmtId="1" fontId="6" fillId="2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9" fontId="6" fillId="2" borderId="7" xfId="0" applyNumberFormat="1" applyFont="1" applyFill="1" applyBorder="1" applyAlignment="1">
      <alignment horizontal="center" vertical="center"/>
    </xf>
    <xf numFmtId="9" fontId="6" fillId="2" borderId="7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9" fontId="2" fillId="0" borderId="8" xfId="0" applyNumberFormat="1" applyFont="1" applyBorder="1" applyAlignment="1">
      <alignment horizontal="center" vertical="center" wrapText="1"/>
    </xf>
    <xf numFmtId="9" fontId="7" fillId="0" borderId="7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1" fontId="10" fillId="2" borderId="7" xfId="0" applyNumberFormat="1" applyFont="1" applyFill="1" applyBorder="1" applyAlignment="1">
      <alignment vertical="center" wrapText="1"/>
    </xf>
    <xf numFmtId="1" fontId="10" fillId="0" borderId="7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1" fontId="10" fillId="2" borderId="7" xfId="0" applyNumberFormat="1" applyFont="1" applyFill="1" applyBorder="1" applyAlignment="1">
      <alignment vertical="center" wrapText="1"/>
    </xf>
    <xf numFmtId="1" fontId="10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3" fillId="0" borderId="0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vertical="top" wrapText="1"/>
    </xf>
    <xf numFmtId="0" fontId="6" fillId="0" borderId="7" xfId="0" applyFont="1" applyBorder="1" applyAlignment="1">
      <alignment vertical="center" wrapText="1"/>
    </xf>
    <xf numFmtId="1" fontId="6" fillId="2" borderId="1" xfId="0" applyNumberFormat="1" applyFont="1" applyFill="1" applyBorder="1" applyAlignment="1">
      <alignment vertical="top" wrapText="1"/>
    </xf>
    <xf numFmtId="1" fontId="6" fillId="2" borderId="1" xfId="0" applyNumberFormat="1" applyFont="1" applyFill="1" applyBorder="1" applyAlignment="1">
      <alignment horizontal="center" vertical="top" wrapText="1"/>
    </xf>
    <xf numFmtId="1" fontId="6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14" fillId="2" borderId="0" xfId="0" applyFont="1" applyFill="1" applyAlignment="1">
      <alignment horizontal="center" vertical="top"/>
    </xf>
    <xf numFmtId="0" fontId="14" fillId="2" borderId="0" xfId="0" applyFont="1" applyFill="1" applyAlignment="1">
      <alignment vertical="top"/>
    </xf>
    <xf numFmtId="1" fontId="6" fillId="2" borderId="1" xfId="0" applyNumberFormat="1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center" wrapText="1"/>
    </xf>
    <xf numFmtId="9" fontId="2" fillId="2" borderId="8" xfId="0" applyNumberFormat="1" applyFont="1" applyFill="1" applyBorder="1" applyAlignment="1">
      <alignment horizontal="center" vertical="center" wrapText="1"/>
    </xf>
    <xf numFmtId="9" fontId="7" fillId="2" borderId="8" xfId="0" applyNumberFormat="1" applyFont="1" applyFill="1" applyBorder="1" applyAlignment="1">
      <alignment horizontal="center" vertical="center" wrapText="1"/>
    </xf>
    <xf numFmtId="9" fontId="7" fillId="2" borderId="7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  <xf numFmtId="3" fontId="10" fillId="2" borderId="7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right" vertical="top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top" wrapText="1"/>
    </xf>
    <xf numFmtId="0" fontId="10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0" fillId="0" borderId="9" xfId="0" applyNumberFormat="1" applyFont="1" applyBorder="1" applyAlignment="1">
      <alignment horizontal="center" vertical="top"/>
    </xf>
    <xf numFmtId="0" fontId="10" fillId="2" borderId="8" xfId="0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left" vertical="top" wrapText="1"/>
    </xf>
    <xf numFmtId="0" fontId="10" fillId="2" borderId="9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49" fontId="6" fillId="0" borderId="8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9" xfId="0" applyNumberFormat="1" applyFont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12" fillId="0" borderId="0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center" wrapText="1"/>
    </xf>
    <xf numFmtId="1" fontId="6" fillId="2" borderId="6" xfId="0" applyNumberFormat="1" applyFont="1" applyFill="1" applyBorder="1" applyAlignment="1">
      <alignment horizontal="left" vertical="top" wrapText="1"/>
    </xf>
    <xf numFmtId="1" fontId="13" fillId="2" borderId="5" xfId="0" applyNumberFormat="1" applyFont="1" applyFill="1" applyBorder="1" applyAlignment="1">
      <alignment horizontal="left" vertical="top" wrapText="1"/>
    </xf>
    <xf numFmtId="1" fontId="13" fillId="2" borderId="2" xfId="0" applyNumberFormat="1" applyFont="1" applyFill="1" applyBorder="1" applyAlignment="1">
      <alignment horizontal="left" vertical="top" wrapText="1"/>
    </xf>
    <xf numFmtId="1" fontId="6" fillId="2" borderId="5" xfId="0" applyNumberFormat="1" applyFont="1" applyFill="1" applyBorder="1" applyAlignment="1">
      <alignment horizontal="left" vertical="top" wrapText="1"/>
    </xf>
    <xf numFmtId="1" fontId="6" fillId="2" borderId="2" xfId="0" applyNumberFormat="1" applyFont="1" applyFill="1" applyBorder="1" applyAlignment="1">
      <alignment horizontal="left" vertical="top" wrapText="1"/>
    </xf>
    <xf numFmtId="1" fontId="6" fillId="2" borderId="1" xfId="0" applyNumberFormat="1" applyFont="1" applyFill="1" applyBorder="1" applyAlignment="1">
      <alignment horizontal="center" vertical="top" wrapText="1"/>
    </xf>
    <xf numFmtId="1" fontId="6" fillId="2" borderId="1" xfId="0" applyNumberFormat="1" applyFont="1" applyFill="1" applyBorder="1" applyAlignment="1">
      <alignment horizontal="left" vertical="top" wrapText="1"/>
    </xf>
    <xf numFmtId="1" fontId="6" fillId="2" borderId="6" xfId="0" applyNumberFormat="1" applyFont="1" applyFill="1" applyBorder="1" applyAlignment="1">
      <alignment horizontal="center" vertical="top" wrapText="1"/>
    </xf>
    <xf numFmtId="1" fontId="6" fillId="2" borderId="5" xfId="0" applyNumberFormat="1" applyFont="1" applyFill="1" applyBorder="1" applyAlignment="1">
      <alignment horizontal="center" vertical="top" wrapText="1"/>
    </xf>
    <xf numFmtId="1" fontId="6" fillId="2" borderId="2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14" fontId="6" fillId="2" borderId="1" xfId="0" applyNumberFormat="1" applyFont="1" applyFill="1" applyBorder="1" applyAlignment="1">
      <alignment horizontal="center" vertical="top" wrapText="1"/>
    </xf>
    <xf numFmtId="14" fontId="6" fillId="2" borderId="6" xfId="0" applyNumberFormat="1" applyFont="1" applyFill="1" applyBorder="1" applyAlignment="1">
      <alignment horizontal="center" vertical="top" wrapText="1"/>
    </xf>
    <xf numFmtId="14" fontId="6" fillId="2" borderId="5" xfId="0" applyNumberFormat="1" applyFont="1" applyFill="1" applyBorder="1" applyAlignment="1">
      <alignment horizontal="center" vertical="top" wrapText="1"/>
    </xf>
    <xf numFmtId="14" fontId="6" fillId="2" borderId="2" xfId="0" applyNumberFormat="1" applyFont="1" applyFill="1" applyBorder="1" applyAlignment="1">
      <alignment horizontal="center" vertical="top" wrapText="1"/>
    </xf>
    <xf numFmtId="1" fontId="6" fillId="2" borderId="14" xfId="0" applyNumberFormat="1" applyFont="1" applyFill="1" applyBorder="1" applyAlignment="1">
      <alignment horizontal="center" vertical="top" wrapText="1"/>
    </xf>
    <xf numFmtId="1" fontId="6" fillId="2" borderId="15" xfId="0" applyNumberFormat="1" applyFont="1" applyFill="1" applyBorder="1" applyAlignment="1">
      <alignment horizontal="center" vertical="top" wrapText="1"/>
    </xf>
    <xf numFmtId="1" fontId="6" fillId="2" borderId="16" xfId="0" applyNumberFormat="1" applyFont="1" applyFill="1" applyBorder="1" applyAlignment="1">
      <alignment horizontal="center" vertical="top" wrapText="1"/>
    </xf>
    <xf numFmtId="1" fontId="6" fillId="2" borderId="17" xfId="0" applyNumberFormat="1" applyFont="1" applyFill="1" applyBorder="1" applyAlignment="1">
      <alignment horizontal="center" vertical="top" wrapText="1"/>
    </xf>
    <xf numFmtId="1" fontId="6" fillId="2" borderId="0" xfId="0" applyNumberFormat="1" applyFont="1" applyFill="1" applyBorder="1" applyAlignment="1">
      <alignment horizontal="center" vertical="top" wrapText="1"/>
    </xf>
    <xf numFmtId="1" fontId="6" fillId="2" borderId="18" xfId="0" applyNumberFormat="1" applyFont="1" applyFill="1" applyBorder="1" applyAlignment="1">
      <alignment horizontal="center" vertical="top" wrapText="1"/>
    </xf>
    <xf numFmtId="1" fontId="6" fillId="2" borderId="19" xfId="0" applyNumberFormat="1" applyFont="1" applyFill="1" applyBorder="1" applyAlignment="1">
      <alignment horizontal="center" vertical="top" wrapText="1"/>
    </xf>
    <xf numFmtId="1" fontId="6" fillId="2" borderId="4" xfId="0" applyNumberFormat="1" applyFont="1" applyFill="1" applyBorder="1" applyAlignment="1">
      <alignment horizontal="center" vertical="top" wrapText="1"/>
    </xf>
    <xf numFmtId="1" fontId="6" fillId="2" borderId="3" xfId="0" applyNumberFormat="1" applyFont="1" applyFill="1" applyBorder="1" applyAlignment="1">
      <alignment horizontal="center" vertical="top" wrapText="1"/>
    </xf>
    <xf numFmtId="49" fontId="6" fillId="2" borderId="6" xfId="0" applyNumberFormat="1" applyFont="1" applyFill="1" applyBorder="1" applyAlignment="1">
      <alignment horizontal="center" vertical="top" wrapText="1"/>
    </xf>
    <xf numFmtId="49" fontId="6" fillId="2" borderId="5" xfId="0" applyNumberFormat="1" applyFont="1" applyFill="1" applyBorder="1" applyAlignment="1">
      <alignment horizontal="center" vertical="top" wrapText="1"/>
    </xf>
    <xf numFmtId="49" fontId="6" fillId="2" borderId="2" xfId="0" applyNumberFormat="1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zoomScaleNormal="100" workbookViewId="0">
      <selection activeCell="I8" sqref="I8"/>
    </sheetView>
  </sheetViews>
  <sheetFormatPr defaultRowHeight="12.75" x14ac:dyDescent="0.2"/>
  <cols>
    <col min="1" max="1" width="36.7109375" style="4" customWidth="1"/>
    <col min="2" max="2" width="17.5703125" style="4" customWidth="1"/>
    <col min="3" max="3" width="16.28515625" style="4" customWidth="1"/>
    <col min="4" max="4" width="17.28515625" style="4" customWidth="1"/>
    <col min="5" max="5" width="12.140625" style="4" customWidth="1"/>
    <col min="6" max="6" width="12" style="4" bestFit="1" customWidth="1"/>
    <col min="7" max="10" width="9.140625" style="4"/>
    <col min="11" max="11" width="9.140625" style="5"/>
    <col min="12" max="16384" width="9.140625" style="4"/>
  </cols>
  <sheetData>
    <row r="1" spans="1:10" ht="51" customHeight="1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48.75" customHeight="1" x14ac:dyDescent="0.2">
      <c r="A2" s="64" t="s">
        <v>189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7.25" customHeight="1" x14ac:dyDescent="0.2">
      <c r="A3" s="17" t="s">
        <v>27</v>
      </c>
      <c r="B3" s="63" t="s">
        <v>23</v>
      </c>
      <c r="C3" s="63"/>
      <c r="D3" s="63"/>
      <c r="E3" s="63"/>
      <c r="F3" s="63"/>
      <c r="G3" s="63"/>
      <c r="H3" s="63"/>
      <c r="I3" s="63"/>
      <c r="J3" s="63"/>
    </row>
    <row r="4" spans="1:10" ht="44.25" customHeight="1" x14ac:dyDescent="0.2">
      <c r="A4" s="62" t="s">
        <v>2</v>
      </c>
      <c r="B4" s="62" t="s">
        <v>3</v>
      </c>
      <c r="C4" s="62" t="s">
        <v>4</v>
      </c>
      <c r="D4" s="62" t="s">
        <v>5</v>
      </c>
      <c r="E4" s="62" t="s">
        <v>24</v>
      </c>
      <c r="F4" s="62"/>
      <c r="G4" s="62"/>
      <c r="H4" s="62"/>
      <c r="I4" s="62"/>
      <c r="J4" s="62"/>
    </row>
    <row r="5" spans="1:10" x14ac:dyDescent="0.2">
      <c r="A5" s="62"/>
      <c r="B5" s="62"/>
      <c r="C5" s="62"/>
      <c r="D5" s="62"/>
      <c r="E5" s="20">
        <v>2018</v>
      </c>
      <c r="F5" s="20">
        <v>2019</v>
      </c>
      <c r="G5" s="20">
        <v>2020</v>
      </c>
      <c r="H5" s="20">
        <v>2021</v>
      </c>
      <c r="I5" s="20">
        <v>2022</v>
      </c>
      <c r="J5" s="20" t="s">
        <v>6</v>
      </c>
    </row>
    <row r="6" spans="1:10" ht="39" customHeight="1" x14ac:dyDescent="0.2">
      <c r="A6" s="62"/>
      <c r="B6" s="62" t="s">
        <v>191</v>
      </c>
      <c r="C6" s="62" t="s">
        <v>23</v>
      </c>
      <c r="D6" s="20" t="s">
        <v>25</v>
      </c>
      <c r="E6" s="19">
        <v>33013</v>
      </c>
      <c r="F6" s="19">
        <v>33013</v>
      </c>
      <c r="G6" s="19">
        <v>33013</v>
      </c>
      <c r="H6" s="19">
        <v>33013</v>
      </c>
      <c r="I6" s="19">
        <v>33013</v>
      </c>
      <c r="J6" s="19">
        <f>E6+F6+G6+H6+I6</f>
        <v>165065</v>
      </c>
    </row>
    <row r="7" spans="1:10" ht="24" x14ac:dyDescent="0.2">
      <c r="A7" s="62"/>
      <c r="B7" s="62"/>
      <c r="C7" s="62"/>
      <c r="D7" s="18" t="s">
        <v>8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</row>
    <row r="8" spans="1:10" ht="36" x14ac:dyDescent="0.2">
      <c r="A8" s="62"/>
      <c r="B8" s="62"/>
      <c r="C8" s="62"/>
      <c r="D8" s="18" t="s">
        <v>10</v>
      </c>
      <c r="E8" s="19">
        <v>33013</v>
      </c>
      <c r="F8" s="19">
        <v>33013</v>
      </c>
      <c r="G8" s="19">
        <v>33013</v>
      </c>
      <c r="H8" s="19">
        <v>33013</v>
      </c>
      <c r="I8" s="19">
        <v>33013</v>
      </c>
      <c r="J8" s="19">
        <f>E8+F8+G8+H8+I8</f>
        <v>165065</v>
      </c>
    </row>
    <row r="9" spans="1:10" ht="43.5" customHeight="1" x14ac:dyDescent="0.2">
      <c r="A9" s="62"/>
      <c r="B9" s="62"/>
      <c r="C9" s="62"/>
      <c r="D9" s="18" t="s">
        <v>9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</row>
    <row r="10" spans="1:10" ht="12.75" customHeight="1" x14ac:dyDescent="0.2">
      <c r="A10" s="58" t="s">
        <v>72</v>
      </c>
      <c r="B10" s="59"/>
      <c r="C10" s="59"/>
      <c r="D10" s="59"/>
      <c r="E10" s="60"/>
      <c r="F10" s="20">
        <v>2018</v>
      </c>
      <c r="G10" s="20">
        <v>2019</v>
      </c>
      <c r="H10" s="20">
        <v>2020</v>
      </c>
      <c r="I10" s="20">
        <v>2021</v>
      </c>
      <c r="J10" s="20">
        <v>2022</v>
      </c>
    </row>
    <row r="11" spans="1:10" ht="56.25" customHeight="1" x14ac:dyDescent="0.2">
      <c r="A11" s="65" t="s">
        <v>70</v>
      </c>
      <c r="B11" s="66"/>
      <c r="C11" s="66"/>
      <c r="D11" s="66"/>
      <c r="E11" s="67"/>
      <c r="F11" s="21">
        <v>1</v>
      </c>
      <c r="G11" s="21">
        <v>1</v>
      </c>
      <c r="H11" s="21">
        <v>1</v>
      </c>
      <c r="I11" s="21">
        <v>1</v>
      </c>
      <c r="J11" s="21">
        <v>1</v>
      </c>
    </row>
    <row r="12" spans="1:10" ht="40.5" customHeight="1" x14ac:dyDescent="0.2">
      <c r="A12" s="65" t="s">
        <v>192</v>
      </c>
      <c r="B12" s="66"/>
      <c r="C12" s="66"/>
      <c r="D12" s="66"/>
      <c r="E12" s="67"/>
      <c r="F12" s="21">
        <v>1</v>
      </c>
      <c r="G12" s="21">
        <v>1</v>
      </c>
      <c r="H12" s="21">
        <v>1</v>
      </c>
      <c r="I12" s="21">
        <v>1</v>
      </c>
      <c r="J12" s="21">
        <v>1</v>
      </c>
    </row>
    <row r="13" spans="1:10" ht="47.25" customHeight="1" x14ac:dyDescent="0.2">
      <c r="A13" s="65" t="s">
        <v>43</v>
      </c>
      <c r="B13" s="66"/>
      <c r="C13" s="66"/>
      <c r="D13" s="66"/>
      <c r="E13" s="67"/>
      <c r="F13" s="21">
        <v>0.85</v>
      </c>
      <c r="G13" s="21">
        <v>0.9</v>
      </c>
      <c r="H13" s="22">
        <v>0.95</v>
      </c>
      <c r="I13" s="21">
        <v>1</v>
      </c>
      <c r="J13" s="22">
        <v>1</v>
      </c>
    </row>
    <row r="14" spans="1:10" ht="45.75" customHeight="1" x14ac:dyDescent="0.2">
      <c r="A14" s="65" t="s">
        <v>26</v>
      </c>
      <c r="B14" s="66"/>
      <c r="C14" s="66"/>
      <c r="D14" s="66"/>
      <c r="E14" s="67"/>
      <c r="F14" s="21">
        <v>1</v>
      </c>
      <c r="G14" s="21">
        <v>1</v>
      </c>
      <c r="H14" s="21">
        <v>1</v>
      </c>
      <c r="I14" s="21">
        <v>1</v>
      </c>
      <c r="J14" s="21">
        <v>1</v>
      </c>
    </row>
    <row r="15" spans="1:10" ht="29.25" customHeight="1" x14ac:dyDescent="0.2">
      <c r="A15" s="65" t="s">
        <v>38</v>
      </c>
      <c r="B15" s="66"/>
      <c r="C15" s="66"/>
      <c r="D15" s="66"/>
      <c r="E15" s="67"/>
      <c r="F15" s="21">
        <v>1</v>
      </c>
      <c r="G15" s="21">
        <v>1</v>
      </c>
      <c r="H15" s="21">
        <v>1</v>
      </c>
      <c r="I15" s="21">
        <v>1</v>
      </c>
      <c r="J15" s="21">
        <v>1</v>
      </c>
    </row>
    <row r="16" spans="1:10" ht="51.75" customHeight="1" x14ac:dyDescent="0.2">
      <c r="A16" s="65" t="s">
        <v>74</v>
      </c>
      <c r="B16" s="66"/>
      <c r="C16" s="66"/>
      <c r="D16" s="66"/>
      <c r="E16" s="67"/>
      <c r="F16" s="21">
        <v>0.95</v>
      </c>
      <c r="G16" s="21">
        <v>1</v>
      </c>
      <c r="H16" s="21">
        <v>1</v>
      </c>
      <c r="I16" s="21">
        <v>1</v>
      </c>
      <c r="J16" s="21">
        <v>1</v>
      </c>
    </row>
    <row r="17" spans="1:11" ht="34.5" customHeight="1" x14ac:dyDescent="0.2">
      <c r="A17" s="65" t="s">
        <v>39</v>
      </c>
      <c r="B17" s="66"/>
      <c r="C17" s="66"/>
      <c r="D17" s="66"/>
      <c r="E17" s="67"/>
      <c r="F17" s="21">
        <v>0.7</v>
      </c>
      <c r="G17" s="21">
        <v>0.8</v>
      </c>
      <c r="H17" s="21">
        <v>0.8</v>
      </c>
      <c r="I17" s="21">
        <v>0.8</v>
      </c>
      <c r="J17" s="21">
        <v>0.8</v>
      </c>
    </row>
    <row r="18" spans="1:11" ht="36.75" customHeight="1" x14ac:dyDescent="0.2">
      <c r="A18" s="65" t="s">
        <v>40</v>
      </c>
      <c r="B18" s="66"/>
      <c r="C18" s="66"/>
      <c r="D18" s="66"/>
      <c r="E18" s="67"/>
      <c r="F18" s="21">
        <v>0.85</v>
      </c>
      <c r="G18" s="21">
        <v>0.9</v>
      </c>
      <c r="H18" s="21">
        <v>0.95</v>
      </c>
      <c r="I18" s="21">
        <v>1</v>
      </c>
      <c r="J18" s="21">
        <v>1</v>
      </c>
    </row>
    <row r="19" spans="1:11" ht="36.75" customHeight="1" x14ac:dyDescent="0.2">
      <c r="A19" s="58" t="s">
        <v>88</v>
      </c>
      <c r="B19" s="59"/>
      <c r="C19" s="59"/>
      <c r="D19" s="59"/>
      <c r="E19" s="60"/>
      <c r="F19" s="21">
        <v>1</v>
      </c>
      <c r="G19" s="21">
        <v>1</v>
      </c>
      <c r="H19" s="21">
        <v>1</v>
      </c>
      <c r="I19" s="21">
        <v>1</v>
      </c>
      <c r="J19" s="21">
        <v>1</v>
      </c>
      <c r="K19" s="14"/>
    </row>
    <row r="20" spans="1:11" ht="50.25" customHeight="1" x14ac:dyDescent="0.2">
      <c r="A20" s="65" t="s">
        <v>75</v>
      </c>
      <c r="B20" s="66"/>
      <c r="C20" s="66"/>
      <c r="D20" s="66"/>
      <c r="E20" s="67"/>
      <c r="F20" s="21">
        <v>1</v>
      </c>
      <c r="G20" s="21">
        <v>1</v>
      </c>
      <c r="H20" s="21">
        <v>1</v>
      </c>
      <c r="I20" s="21">
        <v>1</v>
      </c>
      <c r="J20" s="21">
        <v>1</v>
      </c>
    </row>
    <row r="21" spans="1:11" ht="40.5" customHeight="1" x14ac:dyDescent="0.2">
      <c r="A21" s="65" t="s">
        <v>41</v>
      </c>
      <c r="B21" s="66"/>
      <c r="C21" s="66"/>
      <c r="D21" s="66"/>
      <c r="E21" s="67"/>
      <c r="F21" s="21">
        <v>0.7</v>
      </c>
      <c r="G21" s="21">
        <v>0.8</v>
      </c>
      <c r="H21" s="22">
        <v>0.9</v>
      </c>
      <c r="I21" s="21">
        <v>1</v>
      </c>
      <c r="J21" s="22">
        <v>1</v>
      </c>
    </row>
    <row r="22" spans="1:11" ht="72" customHeight="1" x14ac:dyDescent="0.2">
      <c r="A22" s="65" t="s">
        <v>76</v>
      </c>
      <c r="B22" s="66"/>
      <c r="C22" s="66"/>
      <c r="D22" s="66"/>
      <c r="E22" s="67"/>
      <c r="F22" s="21">
        <v>1</v>
      </c>
      <c r="G22" s="21">
        <v>1</v>
      </c>
      <c r="H22" s="21">
        <v>1</v>
      </c>
      <c r="I22" s="21">
        <v>1</v>
      </c>
      <c r="J22" s="21">
        <v>1</v>
      </c>
    </row>
    <row r="23" spans="1:11" ht="35.25" customHeight="1" x14ac:dyDescent="0.2">
      <c r="A23" s="65" t="s">
        <v>65</v>
      </c>
      <c r="B23" s="66"/>
      <c r="C23" s="66"/>
      <c r="D23" s="66"/>
      <c r="E23" s="67"/>
      <c r="F23" s="23" t="s">
        <v>77</v>
      </c>
      <c r="G23" s="23" t="s">
        <v>78</v>
      </c>
      <c r="H23" s="23" t="s">
        <v>79</v>
      </c>
      <c r="I23" s="23" t="s">
        <v>80</v>
      </c>
      <c r="J23" s="24" t="s">
        <v>81</v>
      </c>
      <c r="K23" s="14"/>
    </row>
    <row r="24" spans="1:11" ht="23.25" customHeight="1" x14ac:dyDescent="0.2">
      <c r="A24" s="65" t="s">
        <v>82</v>
      </c>
      <c r="B24" s="66"/>
      <c r="C24" s="66"/>
      <c r="D24" s="66"/>
      <c r="E24" s="66"/>
      <c r="F24" s="53">
        <v>0.85</v>
      </c>
      <c r="G24" s="25">
        <v>0.9</v>
      </c>
      <c r="H24" s="25">
        <v>0.9</v>
      </c>
      <c r="I24" s="25">
        <v>0.9</v>
      </c>
      <c r="J24" s="25">
        <v>0.9</v>
      </c>
    </row>
    <row r="25" spans="1:11" ht="30.75" customHeight="1" x14ac:dyDescent="0.2">
      <c r="A25" s="65" t="s">
        <v>42</v>
      </c>
      <c r="B25" s="66"/>
      <c r="C25" s="66"/>
      <c r="D25" s="66"/>
      <c r="E25" s="66"/>
      <c r="F25" s="54">
        <v>0.76</v>
      </c>
      <c r="G25" s="25">
        <v>0.77</v>
      </c>
      <c r="H25" s="25">
        <v>0.78</v>
      </c>
      <c r="I25" s="25">
        <v>0.79</v>
      </c>
      <c r="J25" s="25">
        <v>0.8</v>
      </c>
    </row>
    <row r="26" spans="1:11" ht="62.25" customHeight="1" x14ac:dyDescent="0.2">
      <c r="A26" s="65" t="s">
        <v>83</v>
      </c>
      <c r="B26" s="66"/>
      <c r="C26" s="66"/>
      <c r="D26" s="66"/>
      <c r="E26" s="66"/>
      <c r="F26" s="55">
        <v>0.85</v>
      </c>
      <c r="G26" s="26">
        <v>1</v>
      </c>
      <c r="H26" s="26">
        <v>1</v>
      </c>
      <c r="I26" s="26">
        <v>1</v>
      </c>
      <c r="J26" s="26">
        <v>1</v>
      </c>
    </row>
    <row r="27" spans="1:11" ht="53.25" customHeight="1" x14ac:dyDescent="0.2"/>
  </sheetData>
  <mergeCells count="27">
    <mergeCell ref="A24:E24"/>
    <mergeCell ref="A25:E25"/>
    <mergeCell ref="A26:E26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20:E20"/>
    <mergeCell ref="A21:E21"/>
    <mergeCell ref="A22:E22"/>
    <mergeCell ref="A23:E23"/>
    <mergeCell ref="A19:E19"/>
    <mergeCell ref="A1:J1"/>
    <mergeCell ref="E4:J4"/>
    <mergeCell ref="B6:B9"/>
    <mergeCell ref="C6:C9"/>
    <mergeCell ref="B3:J3"/>
    <mergeCell ref="A2:J2"/>
    <mergeCell ref="A4:A9"/>
    <mergeCell ref="B4:B5"/>
    <mergeCell ref="C4:C5"/>
    <mergeCell ref="D4:D5"/>
  </mergeCells>
  <pageMargins left="0.70866141732283472" right="0.70866141732283472" top="0.94488188976377963" bottom="0.74803149606299213" header="0.31496062992125984" footer="0.31496062992125984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opLeftCell="A17" zoomScale="90" zoomScaleNormal="90" workbookViewId="0">
      <selection activeCell="K24" sqref="A1:K24"/>
    </sheetView>
  </sheetViews>
  <sheetFormatPr defaultRowHeight="12.75" x14ac:dyDescent="0.2"/>
  <cols>
    <col min="1" max="1" width="4.7109375" style="6" customWidth="1"/>
    <col min="2" max="2" width="70.42578125" style="27" customWidth="1"/>
    <col min="3" max="3" width="13.85546875" style="7" customWidth="1"/>
    <col min="4" max="4" width="10.85546875" style="7" customWidth="1"/>
    <col min="5" max="5" width="10.7109375" style="7" customWidth="1"/>
    <col min="6" max="9" width="9.140625" style="6"/>
    <col min="10" max="10" width="8.85546875" style="6" customWidth="1"/>
    <col min="11" max="11" width="11.140625" style="6" customWidth="1"/>
    <col min="12" max="16384" width="9.140625" style="6"/>
  </cols>
  <sheetData>
    <row r="1" spans="1:11" ht="67.5" customHeight="1" x14ac:dyDescent="0.2">
      <c r="A1" s="61" t="s">
        <v>84</v>
      </c>
      <c r="B1" s="61"/>
      <c r="C1" s="61"/>
      <c r="D1" s="61"/>
      <c r="E1" s="61"/>
      <c r="F1" s="61"/>
      <c r="G1" s="61"/>
      <c r="H1" s="61"/>
      <c r="I1" s="61"/>
      <c r="J1" s="61"/>
    </row>
    <row r="2" spans="1:11" ht="62.25" customHeight="1" x14ac:dyDescent="0.2">
      <c r="A2" s="74" t="s">
        <v>188</v>
      </c>
      <c r="B2" s="74"/>
      <c r="C2" s="74"/>
      <c r="D2" s="74"/>
      <c r="E2" s="74"/>
      <c r="F2" s="74"/>
      <c r="G2" s="74"/>
      <c r="H2" s="74"/>
      <c r="I2" s="74"/>
      <c r="J2" s="74"/>
    </row>
    <row r="3" spans="1:11" ht="27.75" customHeight="1" x14ac:dyDescent="0.2">
      <c r="A3" s="71" t="s">
        <v>11</v>
      </c>
      <c r="B3" s="75" t="s">
        <v>85</v>
      </c>
      <c r="C3" s="71" t="s">
        <v>86</v>
      </c>
      <c r="D3" s="68" t="s">
        <v>52</v>
      </c>
      <c r="E3" s="72" t="s">
        <v>87</v>
      </c>
      <c r="F3" s="71" t="s">
        <v>12</v>
      </c>
      <c r="G3" s="71"/>
      <c r="H3" s="71"/>
      <c r="I3" s="71"/>
      <c r="J3" s="71"/>
      <c r="K3" s="68" t="s">
        <v>195</v>
      </c>
    </row>
    <row r="4" spans="1:11" ht="78" customHeight="1" x14ac:dyDescent="0.2">
      <c r="A4" s="71"/>
      <c r="B4" s="75"/>
      <c r="C4" s="71"/>
      <c r="D4" s="69"/>
      <c r="E4" s="73"/>
      <c r="F4" s="30" t="s">
        <v>0</v>
      </c>
      <c r="G4" s="30" t="s">
        <v>1</v>
      </c>
      <c r="H4" s="30" t="s">
        <v>36</v>
      </c>
      <c r="I4" s="30" t="s">
        <v>37</v>
      </c>
      <c r="J4" s="30" t="s">
        <v>140</v>
      </c>
      <c r="K4" s="69"/>
    </row>
    <row r="5" spans="1:11" x14ac:dyDescent="0.2">
      <c r="A5" s="30">
        <v>1</v>
      </c>
      <c r="B5" s="31">
        <v>2</v>
      </c>
      <c r="C5" s="29">
        <v>3</v>
      </c>
      <c r="D5" s="29">
        <v>4</v>
      </c>
      <c r="E5" s="29">
        <v>5</v>
      </c>
      <c r="F5" s="29">
        <v>9</v>
      </c>
      <c r="G5" s="29">
        <v>10</v>
      </c>
      <c r="H5" s="29">
        <v>11</v>
      </c>
      <c r="I5" s="29">
        <v>12</v>
      </c>
      <c r="J5" s="29">
        <v>13</v>
      </c>
      <c r="K5" s="29">
        <v>13</v>
      </c>
    </row>
    <row r="6" spans="1:11" ht="64.5" customHeight="1" x14ac:dyDescent="0.2">
      <c r="A6" s="38" t="s">
        <v>18</v>
      </c>
      <c r="B6" s="32" t="s">
        <v>70</v>
      </c>
      <c r="C6" s="33" t="s">
        <v>193</v>
      </c>
      <c r="D6" s="33" t="s">
        <v>148</v>
      </c>
      <c r="E6" s="33">
        <v>100</v>
      </c>
      <c r="F6" s="34">
        <v>100</v>
      </c>
      <c r="G6" s="34">
        <v>100</v>
      </c>
      <c r="H6" s="34">
        <v>100</v>
      </c>
      <c r="I6" s="34">
        <v>100</v>
      </c>
      <c r="J6" s="34">
        <v>100</v>
      </c>
      <c r="K6" s="34">
        <v>1</v>
      </c>
    </row>
    <row r="7" spans="1:11" ht="39" customHeight="1" x14ac:dyDescent="0.2">
      <c r="A7" s="38" t="s">
        <v>21</v>
      </c>
      <c r="B7" s="35" t="s">
        <v>73</v>
      </c>
      <c r="C7" s="36" t="s">
        <v>193</v>
      </c>
      <c r="D7" s="36" t="s">
        <v>148</v>
      </c>
      <c r="E7" s="36">
        <v>100</v>
      </c>
      <c r="F7" s="34">
        <v>100</v>
      </c>
      <c r="G7" s="34">
        <v>100</v>
      </c>
      <c r="H7" s="34">
        <v>100</v>
      </c>
      <c r="I7" s="34">
        <v>100</v>
      </c>
      <c r="J7" s="34">
        <v>100</v>
      </c>
      <c r="K7" s="34">
        <v>2</v>
      </c>
    </row>
    <row r="8" spans="1:11" ht="48.75" customHeight="1" x14ac:dyDescent="0.2">
      <c r="A8" s="38" t="s">
        <v>141</v>
      </c>
      <c r="B8" s="35" t="s">
        <v>43</v>
      </c>
      <c r="C8" s="36" t="s">
        <v>193</v>
      </c>
      <c r="D8" s="36" t="s">
        <v>148</v>
      </c>
      <c r="E8" s="36">
        <v>80</v>
      </c>
      <c r="F8" s="34">
        <v>85</v>
      </c>
      <c r="G8" s="34">
        <v>90</v>
      </c>
      <c r="H8" s="34">
        <v>95</v>
      </c>
      <c r="I8" s="34">
        <v>100</v>
      </c>
      <c r="J8" s="34">
        <v>100</v>
      </c>
      <c r="K8" s="34">
        <v>3</v>
      </c>
    </row>
    <row r="9" spans="1:11" ht="42" customHeight="1" x14ac:dyDescent="0.2">
      <c r="A9" s="38" t="s">
        <v>107</v>
      </c>
      <c r="B9" s="35" t="s">
        <v>26</v>
      </c>
      <c r="C9" s="36" t="s">
        <v>193</v>
      </c>
      <c r="D9" s="36" t="s">
        <v>148</v>
      </c>
      <c r="E9" s="36">
        <v>100</v>
      </c>
      <c r="F9" s="34">
        <v>100</v>
      </c>
      <c r="G9" s="34">
        <v>100</v>
      </c>
      <c r="H9" s="34">
        <v>100</v>
      </c>
      <c r="I9" s="34">
        <v>100</v>
      </c>
      <c r="J9" s="34">
        <v>100</v>
      </c>
      <c r="K9" s="34">
        <v>3</v>
      </c>
    </row>
    <row r="10" spans="1:11" ht="41.25" customHeight="1" x14ac:dyDescent="0.2">
      <c r="A10" s="38" t="s">
        <v>62</v>
      </c>
      <c r="B10" s="35" t="s">
        <v>38</v>
      </c>
      <c r="C10" s="36" t="s">
        <v>193</v>
      </c>
      <c r="D10" s="36" t="s">
        <v>148</v>
      </c>
      <c r="E10" s="36">
        <v>100</v>
      </c>
      <c r="F10" s="34">
        <v>100</v>
      </c>
      <c r="G10" s="34">
        <v>100</v>
      </c>
      <c r="H10" s="34">
        <v>100</v>
      </c>
      <c r="I10" s="34">
        <v>100</v>
      </c>
      <c r="J10" s="34">
        <v>100</v>
      </c>
      <c r="K10" s="34">
        <v>3</v>
      </c>
    </row>
    <row r="11" spans="1:11" ht="72" x14ac:dyDescent="0.2">
      <c r="A11" s="38" t="s">
        <v>63</v>
      </c>
      <c r="B11" s="35" t="s">
        <v>74</v>
      </c>
      <c r="C11" s="36" t="s">
        <v>193</v>
      </c>
      <c r="D11" s="36" t="s">
        <v>148</v>
      </c>
      <c r="E11" s="36">
        <v>95</v>
      </c>
      <c r="F11" s="34">
        <v>100</v>
      </c>
      <c r="G11" s="34">
        <v>100</v>
      </c>
      <c r="H11" s="34">
        <v>100</v>
      </c>
      <c r="I11" s="34">
        <v>100</v>
      </c>
      <c r="J11" s="34">
        <v>100</v>
      </c>
      <c r="K11" s="34">
        <v>4</v>
      </c>
    </row>
    <row r="12" spans="1:11" ht="24" x14ac:dyDescent="0.2">
      <c r="A12" s="38" t="s">
        <v>66</v>
      </c>
      <c r="B12" s="35" t="s">
        <v>149</v>
      </c>
      <c r="C12" s="36" t="s">
        <v>150</v>
      </c>
      <c r="D12" s="36" t="s">
        <v>148</v>
      </c>
      <c r="E12" s="36">
        <v>60</v>
      </c>
      <c r="F12" s="34">
        <v>70</v>
      </c>
      <c r="G12" s="34">
        <v>80</v>
      </c>
      <c r="H12" s="34">
        <v>80</v>
      </c>
      <c r="I12" s="34">
        <v>80</v>
      </c>
      <c r="J12" s="34">
        <v>80</v>
      </c>
      <c r="K12" s="34">
        <v>4</v>
      </c>
    </row>
    <row r="13" spans="1:11" ht="45" customHeight="1" x14ac:dyDescent="0.2">
      <c r="A13" s="38" t="s">
        <v>67</v>
      </c>
      <c r="B13" s="35" t="s">
        <v>40</v>
      </c>
      <c r="C13" s="36" t="s">
        <v>193</v>
      </c>
      <c r="D13" s="36" t="s">
        <v>148</v>
      </c>
      <c r="E13" s="36">
        <v>80</v>
      </c>
      <c r="F13" s="34">
        <v>85</v>
      </c>
      <c r="G13" s="34">
        <v>90</v>
      </c>
      <c r="H13" s="34">
        <v>95</v>
      </c>
      <c r="I13" s="34">
        <v>100</v>
      </c>
      <c r="J13" s="34">
        <v>100</v>
      </c>
      <c r="K13" s="34">
        <v>4</v>
      </c>
    </row>
    <row r="14" spans="1:11" ht="60.75" customHeight="1" x14ac:dyDescent="0.2">
      <c r="A14" s="38" t="s">
        <v>142</v>
      </c>
      <c r="B14" s="35" t="s">
        <v>88</v>
      </c>
      <c r="C14" s="36" t="s">
        <v>193</v>
      </c>
      <c r="D14" s="36" t="s">
        <v>148</v>
      </c>
      <c r="E14" s="36">
        <v>100</v>
      </c>
      <c r="F14" s="34">
        <v>100</v>
      </c>
      <c r="G14" s="34">
        <v>100</v>
      </c>
      <c r="H14" s="34">
        <v>100</v>
      </c>
      <c r="I14" s="34">
        <v>100</v>
      </c>
      <c r="J14" s="34">
        <v>100</v>
      </c>
      <c r="K14" s="34">
        <v>4</v>
      </c>
    </row>
    <row r="15" spans="1:11" ht="43.5" customHeight="1" x14ac:dyDescent="0.2">
      <c r="A15" s="38" t="s">
        <v>143</v>
      </c>
      <c r="B15" s="35" t="s">
        <v>75</v>
      </c>
      <c r="C15" s="36" t="s">
        <v>193</v>
      </c>
      <c r="D15" s="36" t="s">
        <v>148</v>
      </c>
      <c r="E15" s="36">
        <v>100</v>
      </c>
      <c r="F15" s="34">
        <v>100</v>
      </c>
      <c r="G15" s="34">
        <v>100</v>
      </c>
      <c r="H15" s="34">
        <v>100</v>
      </c>
      <c r="I15" s="34">
        <v>100</v>
      </c>
      <c r="J15" s="34">
        <v>100</v>
      </c>
      <c r="K15" s="34">
        <v>4</v>
      </c>
    </row>
    <row r="16" spans="1:11" ht="30" customHeight="1" x14ac:dyDescent="0.2">
      <c r="A16" s="38" t="s">
        <v>144</v>
      </c>
      <c r="B16" s="35" t="s">
        <v>41</v>
      </c>
      <c r="C16" s="36" t="s">
        <v>193</v>
      </c>
      <c r="D16" s="36" t="s">
        <v>148</v>
      </c>
      <c r="E16" s="36">
        <v>50</v>
      </c>
      <c r="F16" s="34">
        <v>70</v>
      </c>
      <c r="G16" s="34">
        <v>80</v>
      </c>
      <c r="H16" s="34">
        <v>90</v>
      </c>
      <c r="I16" s="34">
        <v>100</v>
      </c>
      <c r="J16" s="34">
        <v>100</v>
      </c>
      <c r="K16" s="34">
        <v>4</v>
      </c>
    </row>
    <row r="17" spans="1:11" ht="96" x14ac:dyDescent="0.2">
      <c r="A17" s="38" t="s">
        <v>145</v>
      </c>
      <c r="B17" s="35" t="s">
        <v>76</v>
      </c>
      <c r="C17" s="36" t="s">
        <v>151</v>
      </c>
      <c r="D17" s="36" t="s">
        <v>148</v>
      </c>
      <c r="E17" s="36">
        <v>100</v>
      </c>
      <c r="F17" s="34">
        <v>100</v>
      </c>
      <c r="G17" s="34">
        <v>100</v>
      </c>
      <c r="H17" s="34">
        <v>100</v>
      </c>
      <c r="I17" s="34">
        <v>100</v>
      </c>
      <c r="J17" s="34">
        <v>100</v>
      </c>
      <c r="K17" s="34">
        <v>5</v>
      </c>
    </row>
    <row r="18" spans="1:11" ht="36" x14ac:dyDescent="0.2">
      <c r="A18" s="38" t="s">
        <v>146</v>
      </c>
      <c r="B18" s="35" t="s">
        <v>65</v>
      </c>
      <c r="C18" s="36" t="s">
        <v>151</v>
      </c>
      <c r="D18" s="36" t="s">
        <v>157</v>
      </c>
      <c r="E18" s="36">
        <v>13.6</v>
      </c>
      <c r="F18" s="34" t="s">
        <v>152</v>
      </c>
      <c r="G18" s="34" t="s">
        <v>153</v>
      </c>
      <c r="H18" s="34" t="s">
        <v>154</v>
      </c>
      <c r="I18" s="34" t="s">
        <v>155</v>
      </c>
      <c r="J18" s="34" t="s">
        <v>156</v>
      </c>
      <c r="K18" s="34">
        <v>5</v>
      </c>
    </row>
    <row r="19" spans="1:11" ht="24" x14ac:dyDescent="0.2">
      <c r="A19" s="38" t="s">
        <v>147</v>
      </c>
      <c r="B19" s="35" t="s">
        <v>82</v>
      </c>
      <c r="C19" s="36"/>
      <c r="D19" s="36" t="s">
        <v>148</v>
      </c>
      <c r="E19" s="36">
        <v>80</v>
      </c>
      <c r="F19" s="34">
        <v>85</v>
      </c>
      <c r="G19" s="34">
        <v>90</v>
      </c>
      <c r="H19" s="34">
        <v>90</v>
      </c>
      <c r="I19" s="34">
        <v>90</v>
      </c>
      <c r="J19" s="34">
        <v>90</v>
      </c>
      <c r="K19" s="34">
        <v>6</v>
      </c>
    </row>
    <row r="20" spans="1:11" ht="48" x14ac:dyDescent="0.2">
      <c r="A20" s="38">
        <v>15</v>
      </c>
      <c r="B20" s="35" t="s">
        <v>42</v>
      </c>
      <c r="C20" s="36" t="s">
        <v>158</v>
      </c>
      <c r="D20" s="36" t="s">
        <v>148</v>
      </c>
      <c r="E20" s="36">
        <v>75</v>
      </c>
      <c r="F20" s="34">
        <v>76</v>
      </c>
      <c r="G20" s="34">
        <v>77</v>
      </c>
      <c r="H20" s="34">
        <v>78</v>
      </c>
      <c r="I20" s="34">
        <v>79</v>
      </c>
      <c r="J20" s="34">
        <v>80</v>
      </c>
      <c r="K20" s="34">
        <v>7</v>
      </c>
    </row>
    <row r="21" spans="1:11" ht="84" x14ac:dyDescent="0.2">
      <c r="A21" s="38">
        <v>16</v>
      </c>
      <c r="B21" s="35" t="s">
        <v>83</v>
      </c>
      <c r="C21" s="36" t="s">
        <v>193</v>
      </c>
      <c r="D21" s="36" t="s">
        <v>148</v>
      </c>
      <c r="E21" s="36">
        <v>70</v>
      </c>
      <c r="F21" s="34">
        <v>100</v>
      </c>
      <c r="G21" s="34">
        <v>100</v>
      </c>
      <c r="H21" s="34">
        <v>100</v>
      </c>
      <c r="I21" s="34">
        <v>100</v>
      </c>
      <c r="J21" s="34">
        <v>100</v>
      </c>
      <c r="K21" s="34">
        <v>8</v>
      </c>
    </row>
    <row r="23" spans="1:11" ht="21" customHeight="1" x14ac:dyDescent="0.2">
      <c r="A23" s="70" t="s">
        <v>159</v>
      </c>
      <c r="B23" s="70"/>
      <c r="C23" s="70"/>
      <c r="D23" s="70"/>
      <c r="E23" s="70"/>
      <c r="F23" s="70"/>
      <c r="G23" s="70"/>
      <c r="H23" s="70"/>
      <c r="I23" s="70"/>
      <c r="J23" s="70"/>
      <c r="K23" s="8"/>
    </row>
    <row r="24" spans="1:11" x14ac:dyDescent="0.2">
      <c r="A24" s="8"/>
      <c r="B24" s="39"/>
      <c r="C24" s="40"/>
      <c r="D24" s="40"/>
      <c r="E24" s="40"/>
      <c r="F24" s="8"/>
      <c r="G24" s="8"/>
      <c r="H24" s="8"/>
      <c r="I24" s="8"/>
      <c r="J24" s="8"/>
      <c r="K24" s="8"/>
    </row>
    <row r="25" spans="1:11" x14ac:dyDescent="0.2">
      <c r="A25" s="8"/>
      <c r="B25" s="39"/>
      <c r="C25" s="40"/>
      <c r="D25" s="40"/>
      <c r="E25" s="40"/>
      <c r="F25" s="8"/>
      <c r="G25" s="8"/>
      <c r="H25" s="8"/>
      <c r="I25" s="8"/>
      <c r="J25" s="8"/>
      <c r="K25" s="8"/>
    </row>
    <row r="26" spans="1:11" x14ac:dyDescent="0.2">
      <c r="A26" s="8"/>
      <c r="B26" s="39"/>
      <c r="C26" s="40"/>
      <c r="D26" s="40"/>
      <c r="E26" s="40"/>
      <c r="F26" s="8"/>
      <c r="G26" s="8"/>
      <c r="H26" s="8"/>
      <c r="I26" s="8"/>
      <c r="J26" s="8"/>
      <c r="K26" s="8"/>
    </row>
    <row r="27" spans="1:11" x14ac:dyDescent="0.2">
      <c r="A27" s="8"/>
      <c r="B27" s="39"/>
      <c r="C27" s="40"/>
      <c r="D27" s="40"/>
      <c r="E27" s="40"/>
      <c r="F27" s="8"/>
      <c r="G27" s="8"/>
      <c r="H27" s="8"/>
      <c r="I27" s="8"/>
      <c r="J27" s="8"/>
      <c r="K27" s="8"/>
    </row>
    <row r="28" spans="1:11" x14ac:dyDescent="0.2">
      <c r="A28" s="8"/>
      <c r="B28" s="39"/>
      <c r="C28" s="40"/>
      <c r="D28" s="40"/>
      <c r="E28" s="40"/>
      <c r="F28" s="8"/>
      <c r="G28" s="8"/>
      <c r="H28" s="8"/>
      <c r="I28" s="8"/>
      <c r="J28" s="8"/>
      <c r="K28" s="8"/>
    </row>
    <row r="29" spans="1:11" x14ac:dyDescent="0.2">
      <c r="A29" s="8"/>
      <c r="B29" s="39"/>
      <c r="C29" s="40"/>
      <c r="D29" s="40"/>
      <c r="E29" s="40"/>
      <c r="F29" s="8"/>
      <c r="G29" s="8"/>
      <c r="H29" s="8"/>
      <c r="I29" s="8"/>
      <c r="J29" s="8"/>
      <c r="K29" s="8"/>
    </row>
    <row r="30" spans="1:11" x14ac:dyDescent="0.2">
      <c r="A30" s="8"/>
      <c r="B30" s="39"/>
      <c r="C30" s="40"/>
      <c r="D30" s="40"/>
      <c r="E30" s="40"/>
      <c r="F30" s="8"/>
      <c r="G30" s="8"/>
      <c r="H30" s="8"/>
      <c r="I30" s="8"/>
      <c r="J30" s="8"/>
      <c r="K30" s="8"/>
    </row>
    <row r="31" spans="1:11" x14ac:dyDescent="0.2">
      <c r="A31" s="8"/>
      <c r="B31" s="39"/>
      <c r="C31" s="40"/>
      <c r="D31" s="40"/>
      <c r="E31" s="40"/>
      <c r="F31" s="8"/>
      <c r="G31" s="8"/>
      <c r="H31" s="8"/>
      <c r="I31" s="8"/>
      <c r="J31" s="8"/>
      <c r="K31" s="8"/>
    </row>
    <row r="32" spans="1:11" x14ac:dyDescent="0.2">
      <c r="A32" s="8"/>
      <c r="B32" s="39"/>
      <c r="C32" s="40"/>
      <c r="D32" s="40"/>
      <c r="E32" s="40"/>
      <c r="F32" s="8"/>
      <c r="G32" s="8"/>
      <c r="H32" s="8"/>
      <c r="I32" s="8"/>
      <c r="J32" s="8"/>
      <c r="K32" s="8"/>
    </row>
    <row r="33" spans="1:11" x14ac:dyDescent="0.2">
      <c r="A33" s="8"/>
      <c r="B33" s="39"/>
      <c r="C33" s="40"/>
      <c r="D33" s="40"/>
      <c r="E33" s="40"/>
      <c r="F33" s="8"/>
      <c r="G33" s="8"/>
      <c r="H33" s="8"/>
      <c r="I33" s="8"/>
      <c r="J33" s="8"/>
      <c r="K33" s="8"/>
    </row>
    <row r="34" spans="1:11" x14ac:dyDescent="0.2">
      <c r="A34" s="8"/>
      <c r="B34" s="39"/>
      <c r="C34" s="40"/>
      <c r="D34" s="40"/>
      <c r="E34" s="40"/>
      <c r="F34" s="8"/>
      <c r="G34" s="8"/>
      <c r="H34" s="8"/>
      <c r="I34" s="8"/>
      <c r="J34" s="8"/>
      <c r="K34" s="8"/>
    </row>
    <row r="35" spans="1:11" x14ac:dyDescent="0.2">
      <c r="A35" s="8"/>
      <c r="B35" s="39"/>
      <c r="C35" s="40"/>
      <c r="D35" s="40"/>
      <c r="E35" s="40"/>
      <c r="F35" s="8"/>
      <c r="G35" s="8"/>
      <c r="H35" s="8"/>
      <c r="I35" s="8"/>
      <c r="J35" s="8"/>
      <c r="K35" s="8"/>
    </row>
    <row r="36" spans="1:11" x14ac:dyDescent="0.2">
      <c r="A36" s="8"/>
      <c r="B36" s="39"/>
      <c r="C36" s="40"/>
      <c r="D36" s="40"/>
      <c r="E36" s="40"/>
      <c r="F36" s="8"/>
      <c r="G36" s="8"/>
      <c r="H36" s="8"/>
      <c r="I36" s="8"/>
      <c r="J36" s="8"/>
      <c r="K36" s="8"/>
    </row>
    <row r="37" spans="1:11" x14ac:dyDescent="0.2">
      <c r="A37" s="8"/>
      <c r="B37" s="39"/>
      <c r="C37" s="40"/>
      <c r="D37" s="40"/>
      <c r="E37" s="40"/>
      <c r="F37" s="8"/>
      <c r="G37" s="8"/>
      <c r="H37" s="8"/>
      <c r="I37" s="8"/>
      <c r="J37" s="8"/>
      <c r="K37" s="8"/>
    </row>
    <row r="38" spans="1:11" x14ac:dyDescent="0.2">
      <c r="A38" s="8"/>
      <c r="B38" s="39"/>
      <c r="C38" s="40"/>
      <c r="D38" s="40"/>
      <c r="E38" s="40"/>
      <c r="F38" s="8"/>
      <c r="G38" s="8"/>
      <c r="H38" s="8"/>
      <c r="I38" s="8"/>
      <c r="J38" s="8"/>
      <c r="K38" s="8"/>
    </row>
    <row r="39" spans="1:11" x14ac:dyDescent="0.2">
      <c r="A39" s="8"/>
      <c r="B39" s="39"/>
      <c r="C39" s="40"/>
      <c r="D39" s="40"/>
      <c r="E39" s="40"/>
      <c r="F39" s="8"/>
      <c r="G39" s="8"/>
      <c r="H39" s="8"/>
      <c r="I39" s="8"/>
      <c r="J39" s="8"/>
      <c r="K39" s="8"/>
    </row>
    <row r="40" spans="1:11" x14ac:dyDescent="0.2">
      <c r="A40" s="8"/>
      <c r="B40" s="39"/>
      <c r="C40" s="40"/>
      <c r="D40" s="40"/>
      <c r="E40" s="40"/>
      <c r="F40" s="8"/>
      <c r="G40" s="8"/>
      <c r="H40" s="8"/>
      <c r="I40" s="8"/>
      <c r="J40" s="8"/>
      <c r="K40" s="8"/>
    </row>
    <row r="41" spans="1:11" x14ac:dyDescent="0.2">
      <c r="A41" s="8"/>
      <c r="B41" s="39"/>
      <c r="C41" s="40"/>
      <c r="D41" s="40"/>
      <c r="E41" s="40"/>
      <c r="F41" s="8"/>
      <c r="G41" s="8"/>
      <c r="H41" s="8"/>
      <c r="I41" s="8"/>
      <c r="J41" s="8"/>
      <c r="K41" s="8"/>
    </row>
    <row r="42" spans="1:11" x14ac:dyDescent="0.2">
      <c r="A42" s="8"/>
      <c r="B42" s="39"/>
      <c r="C42" s="40"/>
      <c r="D42" s="40"/>
      <c r="E42" s="40"/>
      <c r="F42" s="8"/>
      <c r="G42" s="8"/>
      <c r="H42" s="8"/>
      <c r="I42" s="8"/>
      <c r="J42" s="8"/>
      <c r="K42" s="8"/>
    </row>
    <row r="43" spans="1:11" x14ac:dyDescent="0.2">
      <c r="A43" s="8"/>
      <c r="B43" s="39"/>
      <c r="C43" s="40"/>
      <c r="D43" s="40"/>
      <c r="E43" s="40"/>
      <c r="F43" s="8"/>
      <c r="G43" s="8"/>
      <c r="H43" s="8"/>
      <c r="I43" s="8"/>
      <c r="J43" s="8"/>
      <c r="K43" s="8"/>
    </row>
    <row r="44" spans="1:11" x14ac:dyDescent="0.2">
      <c r="A44" s="8"/>
      <c r="B44" s="39"/>
      <c r="C44" s="40"/>
      <c r="D44" s="40"/>
      <c r="E44" s="40"/>
      <c r="F44" s="8"/>
      <c r="G44" s="8"/>
      <c r="H44" s="8"/>
      <c r="I44" s="8"/>
      <c r="J44" s="8"/>
      <c r="K44" s="8"/>
    </row>
    <row r="45" spans="1:11" x14ac:dyDescent="0.2">
      <c r="A45" s="8"/>
      <c r="B45" s="39"/>
      <c r="C45" s="40"/>
      <c r="D45" s="40"/>
      <c r="E45" s="40"/>
      <c r="F45" s="8"/>
      <c r="G45" s="8"/>
      <c r="H45" s="8"/>
      <c r="I45" s="8"/>
      <c r="J45" s="8"/>
      <c r="K45" s="8"/>
    </row>
    <row r="46" spans="1:11" x14ac:dyDescent="0.2">
      <c r="A46" s="8"/>
      <c r="B46" s="39"/>
      <c r="C46" s="40"/>
      <c r="D46" s="40"/>
      <c r="E46" s="40"/>
      <c r="F46" s="8"/>
      <c r="G46" s="8"/>
      <c r="H46" s="8"/>
      <c r="I46" s="8"/>
      <c r="J46" s="8"/>
      <c r="K46" s="8"/>
    </row>
    <row r="47" spans="1:11" x14ac:dyDescent="0.2">
      <c r="A47" s="8"/>
      <c r="B47" s="39"/>
      <c r="C47" s="40"/>
      <c r="D47" s="40"/>
      <c r="E47" s="40"/>
      <c r="F47" s="8"/>
      <c r="G47" s="8"/>
      <c r="H47" s="8"/>
      <c r="I47" s="8"/>
      <c r="J47" s="8"/>
      <c r="K47" s="8"/>
    </row>
    <row r="48" spans="1:11" x14ac:dyDescent="0.2">
      <c r="A48" s="8"/>
      <c r="B48" s="39"/>
      <c r="C48" s="40"/>
      <c r="D48" s="40"/>
      <c r="E48" s="40"/>
      <c r="F48" s="8"/>
      <c r="G48" s="8"/>
      <c r="H48" s="8"/>
      <c r="I48" s="8"/>
      <c r="J48" s="8"/>
      <c r="K48" s="8"/>
    </row>
    <row r="49" spans="1:11" x14ac:dyDescent="0.2">
      <c r="A49" s="8"/>
      <c r="B49" s="39"/>
      <c r="C49" s="40"/>
      <c r="D49" s="40"/>
      <c r="E49" s="40"/>
      <c r="F49" s="8"/>
      <c r="G49" s="8"/>
      <c r="H49" s="8"/>
      <c r="I49" s="8"/>
      <c r="J49" s="8"/>
      <c r="K49" s="8"/>
    </row>
    <row r="50" spans="1:11" x14ac:dyDescent="0.2">
      <c r="A50" s="8"/>
      <c r="B50" s="39"/>
      <c r="C50" s="40"/>
      <c r="D50" s="40"/>
      <c r="E50" s="40"/>
      <c r="F50" s="8"/>
      <c r="G50" s="8"/>
      <c r="H50" s="8"/>
      <c r="I50" s="8"/>
      <c r="J50" s="8"/>
      <c r="K50" s="8"/>
    </row>
    <row r="51" spans="1:11" x14ac:dyDescent="0.2">
      <c r="A51" s="8"/>
      <c r="B51" s="39"/>
      <c r="C51" s="40"/>
      <c r="D51" s="40"/>
      <c r="E51" s="40"/>
      <c r="F51" s="8"/>
      <c r="G51" s="8"/>
      <c r="H51" s="8"/>
      <c r="I51" s="8"/>
      <c r="J51" s="8"/>
      <c r="K51" s="8"/>
    </row>
  </sheetData>
  <mergeCells count="10">
    <mergeCell ref="K3:K4"/>
    <mergeCell ref="A23:J23"/>
    <mergeCell ref="A1:J1"/>
    <mergeCell ref="C3:C4"/>
    <mergeCell ref="D3:D4"/>
    <mergeCell ref="E3:E4"/>
    <mergeCell ref="F3:J3"/>
    <mergeCell ref="A2:J2"/>
    <mergeCell ref="A3:A4"/>
    <mergeCell ref="B3:B4"/>
  </mergeCells>
  <pageMargins left="0.51181102362204722" right="0.51181102362204722" top="0.94488188976377963" bottom="0.74803149606299213" header="0.31496062992125984" footer="0.31496062992125984"/>
  <pageSetup paperSize="9" scale="8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D116"/>
  <sheetViews>
    <sheetView topLeftCell="A19" zoomScale="90" zoomScaleNormal="90" workbookViewId="0">
      <selection activeCell="C11" sqref="C11"/>
    </sheetView>
  </sheetViews>
  <sheetFormatPr defaultRowHeight="12.75" x14ac:dyDescent="0.2"/>
  <cols>
    <col min="1" max="1" width="7.85546875" style="2" customWidth="1"/>
    <col min="2" max="2" width="61.7109375" style="15" customWidth="1"/>
    <col min="3" max="3" width="78.28515625" style="1" customWidth="1"/>
    <col min="4" max="16384" width="9.140625" style="1"/>
  </cols>
  <sheetData>
    <row r="1" spans="1:3" ht="51.75" customHeight="1" x14ac:dyDescent="0.2">
      <c r="A1" s="91" t="s">
        <v>184</v>
      </c>
      <c r="B1" s="91"/>
      <c r="C1" s="91"/>
    </row>
    <row r="2" spans="1:3" ht="60.75" customHeight="1" x14ac:dyDescent="0.2">
      <c r="A2" s="92" t="s">
        <v>186</v>
      </c>
      <c r="B2" s="92"/>
      <c r="C2" s="92"/>
    </row>
    <row r="3" spans="1:3" x14ac:dyDescent="0.2">
      <c r="A3" s="37" t="s">
        <v>11</v>
      </c>
      <c r="B3" s="20" t="s">
        <v>160</v>
      </c>
      <c r="C3" s="37" t="s">
        <v>53</v>
      </c>
    </row>
    <row r="4" spans="1:3" x14ac:dyDescent="0.2">
      <c r="A4" s="37">
        <v>1</v>
      </c>
      <c r="B4" s="20">
        <v>2</v>
      </c>
      <c r="C4" s="37">
        <v>3</v>
      </c>
    </row>
    <row r="5" spans="1:3" ht="15" customHeight="1" x14ac:dyDescent="0.2">
      <c r="A5" s="85" t="s">
        <v>18</v>
      </c>
      <c r="B5" s="82" t="s">
        <v>70</v>
      </c>
      <c r="C5" s="42" t="s">
        <v>161</v>
      </c>
    </row>
    <row r="6" spans="1:3" s="3" customFormat="1" ht="173.25" customHeight="1" x14ac:dyDescent="0.25">
      <c r="A6" s="86"/>
      <c r="B6" s="83"/>
      <c r="C6" s="43" t="s">
        <v>54</v>
      </c>
    </row>
    <row r="7" spans="1:3" s="3" customFormat="1" x14ac:dyDescent="0.25">
      <c r="A7" s="86"/>
      <c r="B7" s="83"/>
      <c r="C7" s="42" t="s">
        <v>162</v>
      </c>
    </row>
    <row r="8" spans="1:3" s="3" customFormat="1" x14ac:dyDescent="0.25">
      <c r="A8" s="86"/>
      <c r="B8" s="83"/>
      <c r="C8" s="42" t="s">
        <v>163</v>
      </c>
    </row>
    <row r="9" spans="1:3" s="3" customFormat="1" ht="12" customHeight="1" x14ac:dyDescent="0.25">
      <c r="A9" s="86"/>
      <c r="B9" s="83"/>
      <c r="C9" s="42" t="s">
        <v>196</v>
      </c>
    </row>
    <row r="10" spans="1:3" s="3" customFormat="1" ht="18" customHeight="1" x14ac:dyDescent="0.25">
      <c r="A10" s="87"/>
      <c r="B10" s="84"/>
      <c r="C10" s="43" t="s">
        <v>164</v>
      </c>
    </row>
    <row r="11" spans="1:3" s="3" customFormat="1" ht="18" customHeight="1" x14ac:dyDescent="0.25">
      <c r="A11" s="93" t="s">
        <v>21</v>
      </c>
      <c r="B11" s="82" t="s">
        <v>73</v>
      </c>
      <c r="C11" s="42" t="s">
        <v>161</v>
      </c>
    </row>
    <row r="12" spans="1:3" s="3" customFormat="1" ht="144" customHeight="1" x14ac:dyDescent="0.25">
      <c r="A12" s="94"/>
      <c r="B12" s="83"/>
      <c r="C12" s="43" t="s">
        <v>165</v>
      </c>
    </row>
    <row r="13" spans="1:3" s="3" customFormat="1" x14ac:dyDescent="0.25">
      <c r="A13" s="94"/>
      <c r="B13" s="83"/>
      <c r="C13" s="42" t="s">
        <v>162</v>
      </c>
    </row>
    <row r="14" spans="1:3" s="3" customFormat="1" x14ac:dyDescent="0.25">
      <c r="A14" s="94"/>
      <c r="B14" s="83"/>
      <c r="C14" s="42" t="s">
        <v>163</v>
      </c>
    </row>
    <row r="15" spans="1:3" s="3" customFormat="1" x14ac:dyDescent="0.25">
      <c r="A15" s="94"/>
      <c r="B15" s="83"/>
      <c r="C15" s="42" t="s">
        <v>196</v>
      </c>
    </row>
    <row r="16" spans="1:3" s="3" customFormat="1" x14ac:dyDescent="0.25">
      <c r="A16" s="95"/>
      <c r="B16" s="84"/>
      <c r="C16" s="43" t="s">
        <v>164</v>
      </c>
    </row>
    <row r="17" spans="1:3" s="3" customFormat="1" ht="15" customHeight="1" x14ac:dyDescent="0.25">
      <c r="A17" s="93" t="s">
        <v>55</v>
      </c>
      <c r="B17" s="82" t="s">
        <v>43</v>
      </c>
      <c r="C17" s="42" t="s">
        <v>161</v>
      </c>
    </row>
    <row r="18" spans="1:3" s="3" customFormat="1" ht="153" customHeight="1" x14ac:dyDescent="0.25">
      <c r="A18" s="94"/>
      <c r="B18" s="83"/>
      <c r="C18" s="43" t="s">
        <v>166</v>
      </c>
    </row>
    <row r="19" spans="1:3" s="3" customFormat="1" x14ac:dyDescent="0.25">
      <c r="A19" s="94"/>
      <c r="B19" s="83"/>
      <c r="C19" s="42" t="s">
        <v>162</v>
      </c>
    </row>
    <row r="20" spans="1:3" s="3" customFormat="1" x14ac:dyDescent="0.25">
      <c r="A20" s="94"/>
      <c r="B20" s="83"/>
      <c r="C20" s="42" t="s">
        <v>167</v>
      </c>
    </row>
    <row r="21" spans="1:3" s="3" customFormat="1" x14ac:dyDescent="0.25">
      <c r="A21" s="94"/>
      <c r="B21" s="83"/>
      <c r="C21" s="42" t="s">
        <v>196</v>
      </c>
    </row>
    <row r="22" spans="1:3" s="3" customFormat="1" x14ac:dyDescent="0.25">
      <c r="A22" s="95"/>
      <c r="B22" s="84"/>
      <c r="C22" s="43" t="s">
        <v>164</v>
      </c>
    </row>
    <row r="23" spans="1:3" s="3" customFormat="1" ht="15" customHeight="1" x14ac:dyDescent="0.25">
      <c r="A23" s="93" t="s">
        <v>57</v>
      </c>
      <c r="B23" s="82" t="s">
        <v>26</v>
      </c>
      <c r="C23" s="42" t="s">
        <v>161</v>
      </c>
    </row>
    <row r="24" spans="1:3" s="3" customFormat="1" ht="129.75" customHeight="1" x14ac:dyDescent="0.25">
      <c r="A24" s="94"/>
      <c r="B24" s="83"/>
      <c r="C24" s="43" t="s">
        <v>168</v>
      </c>
    </row>
    <row r="25" spans="1:3" s="3" customFormat="1" x14ac:dyDescent="0.25">
      <c r="A25" s="94"/>
      <c r="B25" s="83"/>
      <c r="C25" s="42" t="s">
        <v>162</v>
      </c>
    </row>
    <row r="26" spans="1:3" s="3" customFormat="1" x14ac:dyDescent="0.25">
      <c r="A26" s="94"/>
      <c r="B26" s="83"/>
      <c r="C26" s="42" t="s">
        <v>163</v>
      </c>
    </row>
    <row r="27" spans="1:3" s="3" customFormat="1" x14ac:dyDescent="0.25">
      <c r="A27" s="94"/>
      <c r="B27" s="83"/>
      <c r="C27" s="42" t="s">
        <v>196</v>
      </c>
    </row>
    <row r="28" spans="1:3" s="3" customFormat="1" x14ac:dyDescent="0.25">
      <c r="A28" s="95"/>
      <c r="B28" s="84"/>
      <c r="C28" s="43" t="s">
        <v>164</v>
      </c>
    </row>
    <row r="29" spans="1:3" s="3" customFormat="1" ht="15" customHeight="1" x14ac:dyDescent="0.25">
      <c r="A29" s="85" t="s">
        <v>62</v>
      </c>
      <c r="B29" s="88" t="s">
        <v>38</v>
      </c>
      <c r="C29" s="42" t="s">
        <v>161</v>
      </c>
    </row>
    <row r="30" spans="1:3" s="3" customFormat="1" ht="12.75" customHeight="1" x14ac:dyDescent="0.25">
      <c r="A30" s="86"/>
      <c r="B30" s="89"/>
      <c r="C30" s="96" t="s">
        <v>56</v>
      </c>
    </row>
    <row r="31" spans="1:3" s="3" customFormat="1" x14ac:dyDescent="0.25">
      <c r="A31" s="86"/>
      <c r="B31" s="89"/>
      <c r="C31" s="96"/>
    </row>
    <row r="32" spans="1:3" s="3" customFormat="1" x14ac:dyDescent="0.25">
      <c r="A32" s="86"/>
      <c r="B32" s="89"/>
      <c r="C32" s="96"/>
    </row>
    <row r="33" spans="1:3" s="3" customFormat="1" x14ac:dyDescent="0.25">
      <c r="A33" s="86"/>
      <c r="B33" s="89"/>
      <c r="C33" s="96"/>
    </row>
    <row r="34" spans="1:3" s="3" customFormat="1" x14ac:dyDescent="0.25">
      <c r="A34" s="86"/>
      <c r="B34" s="89"/>
      <c r="C34" s="96"/>
    </row>
    <row r="35" spans="1:3" s="3" customFormat="1" x14ac:dyDescent="0.25">
      <c r="A35" s="86"/>
      <c r="B35" s="89"/>
      <c r="C35" s="96"/>
    </row>
    <row r="36" spans="1:3" s="3" customFormat="1" ht="66.75" customHeight="1" x14ac:dyDescent="0.25">
      <c r="A36" s="86"/>
      <c r="B36" s="89"/>
      <c r="C36" s="96"/>
    </row>
    <row r="37" spans="1:3" s="3" customFormat="1" ht="30.75" hidden="1" customHeight="1" x14ac:dyDescent="0.25">
      <c r="A37" s="86"/>
      <c r="B37" s="89"/>
      <c r="C37" s="96"/>
    </row>
    <row r="38" spans="1:3" s="3" customFormat="1" ht="38.25" hidden="1" customHeight="1" x14ac:dyDescent="0.25">
      <c r="A38" s="86"/>
      <c r="B38" s="89"/>
      <c r="C38" s="96"/>
    </row>
    <row r="39" spans="1:3" s="3" customFormat="1" x14ac:dyDescent="0.25">
      <c r="A39" s="86"/>
      <c r="B39" s="89"/>
      <c r="C39" s="42" t="s">
        <v>162</v>
      </c>
    </row>
    <row r="40" spans="1:3" s="3" customFormat="1" x14ac:dyDescent="0.25">
      <c r="A40" s="86"/>
      <c r="B40" s="89"/>
      <c r="C40" s="42" t="s">
        <v>163</v>
      </c>
    </row>
    <row r="41" spans="1:3" s="3" customFormat="1" x14ac:dyDescent="0.25">
      <c r="A41" s="86"/>
      <c r="B41" s="89"/>
      <c r="C41" s="42" t="s">
        <v>196</v>
      </c>
    </row>
    <row r="42" spans="1:3" s="3" customFormat="1" x14ac:dyDescent="0.25">
      <c r="A42" s="87"/>
      <c r="B42" s="90"/>
      <c r="C42" s="43" t="s">
        <v>164</v>
      </c>
    </row>
    <row r="43" spans="1:3" s="3" customFormat="1" ht="15" customHeight="1" x14ac:dyDescent="0.25">
      <c r="A43" s="85" t="s">
        <v>63</v>
      </c>
      <c r="B43" s="88" t="s">
        <v>74</v>
      </c>
      <c r="C43" s="42" t="s">
        <v>161</v>
      </c>
    </row>
    <row r="44" spans="1:3" s="3" customFormat="1" ht="22.5" customHeight="1" x14ac:dyDescent="0.25">
      <c r="A44" s="86"/>
      <c r="B44" s="89"/>
      <c r="C44" s="97" t="s">
        <v>58</v>
      </c>
    </row>
    <row r="45" spans="1:3" s="3" customFormat="1" x14ac:dyDescent="0.25">
      <c r="A45" s="86"/>
      <c r="B45" s="89"/>
      <c r="C45" s="97"/>
    </row>
    <row r="46" spans="1:3" s="3" customFormat="1" ht="36.75" customHeight="1" x14ac:dyDescent="0.25">
      <c r="A46" s="86"/>
      <c r="B46" s="89"/>
      <c r="C46" s="97"/>
    </row>
    <row r="47" spans="1:3" s="3" customFormat="1" x14ac:dyDescent="0.25">
      <c r="A47" s="86"/>
      <c r="B47" s="89"/>
      <c r="C47" s="97"/>
    </row>
    <row r="48" spans="1:3" s="3" customFormat="1" x14ac:dyDescent="0.25">
      <c r="A48" s="86"/>
      <c r="B48" s="89"/>
      <c r="C48" s="97"/>
    </row>
    <row r="49" spans="1:3" s="3" customFormat="1" x14ac:dyDescent="0.25">
      <c r="A49" s="86"/>
      <c r="B49" s="89"/>
      <c r="C49" s="97"/>
    </row>
    <row r="50" spans="1:3" s="3" customFormat="1" x14ac:dyDescent="0.25">
      <c r="A50" s="86"/>
      <c r="B50" s="89"/>
      <c r="C50" s="97"/>
    </row>
    <row r="51" spans="1:3" s="3" customFormat="1" ht="73.5" customHeight="1" x14ac:dyDescent="0.25">
      <c r="A51" s="86"/>
      <c r="B51" s="89"/>
      <c r="C51" s="97"/>
    </row>
    <row r="52" spans="1:3" s="3" customFormat="1" ht="54" customHeight="1" x14ac:dyDescent="0.25">
      <c r="A52" s="86"/>
      <c r="B52" s="89"/>
      <c r="C52" s="97"/>
    </row>
    <row r="53" spans="1:3" s="3" customFormat="1" x14ac:dyDescent="0.25">
      <c r="A53" s="86"/>
      <c r="B53" s="89"/>
      <c r="C53" s="42" t="s">
        <v>162</v>
      </c>
    </row>
    <row r="54" spans="1:3" s="3" customFormat="1" x14ac:dyDescent="0.25">
      <c r="A54" s="86"/>
      <c r="B54" s="89"/>
      <c r="C54" s="42" t="s">
        <v>169</v>
      </c>
    </row>
    <row r="55" spans="1:3" s="3" customFormat="1" x14ac:dyDescent="0.25">
      <c r="A55" s="86"/>
      <c r="B55" s="89"/>
      <c r="C55" s="42" t="s">
        <v>196</v>
      </c>
    </row>
    <row r="56" spans="1:3" s="3" customFormat="1" x14ac:dyDescent="0.25">
      <c r="A56" s="87"/>
      <c r="B56" s="90"/>
      <c r="C56" s="43" t="s">
        <v>164</v>
      </c>
    </row>
    <row r="57" spans="1:3" s="3" customFormat="1" ht="15" customHeight="1" x14ac:dyDescent="0.25">
      <c r="A57" s="85" t="s">
        <v>66</v>
      </c>
      <c r="B57" s="82" t="s">
        <v>39</v>
      </c>
      <c r="C57" s="42" t="s">
        <v>161</v>
      </c>
    </row>
    <row r="58" spans="1:3" s="3" customFormat="1" ht="84" x14ac:dyDescent="0.25">
      <c r="A58" s="86"/>
      <c r="B58" s="83"/>
      <c r="C58" s="44" t="s">
        <v>59</v>
      </c>
    </row>
    <row r="59" spans="1:3" s="3" customFormat="1" x14ac:dyDescent="0.25">
      <c r="A59" s="86"/>
      <c r="B59" s="83"/>
      <c r="C59" s="42" t="s">
        <v>162</v>
      </c>
    </row>
    <row r="60" spans="1:3" s="3" customFormat="1" x14ac:dyDescent="0.25">
      <c r="A60" s="86"/>
      <c r="B60" s="83"/>
      <c r="C60" s="42" t="s">
        <v>170</v>
      </c>
    </row>
    <row r="61" spans="1:3" s="3" customFormat="1" x14ac:dyDescent="0.25">
      <c r="A61" s="86"/>
      <c r="B61" s="83"/>
      <c r="C61" s="42" t="s">
        <v>196</v>
      </c>
    </row>
    <row r="62" spans="1:3" s="3" customFormat="1" x14ac:dyDescent="0.25">
      <c r="A62" s="87"/>
      <c r="B62" s="84"/>
      <c r="C62" s="43" t="s">
        <v>164</v>
      </c>
    </row>
    <row r="63" spans="1:3" s="3" customFormat="1" ht="15" customHeight="1" x14ac:dyDescent="0.25">
      <c r="A63" s="85" t="s">
        <v>67</v>
      </c>
      <c r="B63" s="88" t="s">
        <v>40</v>
      </c>
      <c r="C63" s="42" t="s">
        <v>161</v>
      </c>
    </row>
    <row r="64" spans="1:3" s="3" customFormat="1" ht="188.25" customHeight="1" x14ac:dyDescent="0.25">
      <c r="A64" s="86"/>
      <c r="B64" s="89"/>
      <c r="C64" s="44" t="s">
        <v>171</v>
      </c>
    </row>
    <row r="65" spans="1:4" s="3" customFormat="1" x14ac:dyDescent="0.25">
      <c r="A65" s="86"/>
      <c r="B65" s="89"/>
      <c r="C65" s="42" t="s">
        <v>162</v>
      </c>
    </row>
    <row r="66" spans="1:4" s="3" customFormat="1" x14ac:dyDescent="0.25">
      <c r="A66" s="86"/>
      <c r="B66" s="89"/>
      <c r="C66" s="42" t="s">
        <v>163</v>
      </c>
    </row>
    <row r="67" spans="1:4" s="3" customFormat="1" x14ac:dyDescent="0.25">
      <c r="A67" s="86"/>
      <c r="B67" s="89"/>
      <c r="C67" s="42" t="s">
        <v>196</v>
      </c>
      <c r="D67" s="16"/>
    </row>
    <row r="68" spans="1:4" s="3" customFormat="1" x14ac:dyDescent="0.25">
      <c r="A68" s="87"/>
      <c r="B68" s="90"/>
      <c r="C68" s="43" t="s">
        <v>164</v>
      </c>
      <c r="D68" s="16"/>
    </row>
    <row r="69" spans="1:4" s="3" customFormat="1" ht="15" customHeight="1" x14ac:dyDescent="0.25">
      <c r="A69" s="85" t="s">
        <v>142</v>
      </c>
      <c r="B69" s="82" t="s">
        <v>88</v>
      </c>
      <c r="C69" s="42" t="s">
        <v>161</v>
      </c>
      <c r="D69" s="41"/>
    </row>
    <row r="70" spans="1:4" s="3" customFormat="1" ht="98.25" customHeight="1" x14ac:dyDescent="0.25">
      <c r="A70" s="86"/>
      <c r="B70" s="83"/>
      <c r="C70" s="42" t="s">
        <v>61</v>
      </c>
    </row>
    <row r="71" spans="1:4" s="3" customFormat="1" x14ac:dyDescent="0.25">
      <c r="A71" s="86"/>
      <c r="B71" s="83"/>
      <c r="C71" s="42" t="s">
        <v>162</v>
      </c>
    </row>
    <row r="72" spans="1:4" s="3" customFormat="1" x14ac:dyDescent="0.25">
      <c r="A72" s="86"/>
      <c r="B72" s="83"/>
      <c r="C72" s="42" t="s">
        <v>170</v>
      </c>
    </row>
    <row r="73" spans="1:4" s="3" customFormat="1" x14ac:dyDescent="0.25">
      <c r="A73" s="86"/>
      <c r="B73" s="83"/>
      <c r="C73" s="42" t="s">
        <v>196</v>
      </c>
    </row>
    <row r="74" spans="1:4" s="3" customFormat="1" x14ac:dyDescent="0.25">
      <c r="A74" s="87"/>
      <c r="B74" s="84"/>
      <c r="C74" s="43" t="s">
        <v>164</v>
      </c>
    </row>
    <row r="75" spans="1:4" s="3" customFormat="1" ht="15" customHeight="1" x14ac:dyDescent="0.25">
      <c r="A75" s="85" t="s">
        <v>143</v>
      </c>
      <c r="B75" s="82" t="s">
        <v>75</v>
      </c>
      <c r="C75" s="42" t="s">
        <v>161</v>
      </c>
    </row>
    <row r="76" spans="1:4" s="3" customFormat="1" ht="132" customHeight="1" x14ac:dyDescent="0.25">
      <c r="A76" s="86"/>
      <c r="B76" s="83"/>
      <c r="C76" s="43" t="s">
        <v>60</v>
      </c>
    </row>
    <row r="77" spans="1:4" s="3" customFormat="1" x14ac:dyDescent="0.25">
      <c r="A77" s="86"/>
      <c r="B77" s="83"/>
      <c r="C77" s="42" t="s">
        <v>162</v>
      </c>
    </row>
    <row r="78" spans="1:4" s="3" customFormat="1" x14ac:dyDescent="0.25">
      <c r="A78" s="86"/>
      <c r="B78" s="83"/>
      <c r="C78" s="42" t="s">
        <v>163</v>
      </c>
    </row>
    <row r="79" spans="1:4" s="3" customFormat="1" x14ac:dyDescent="0.25">
      <c r="A79" s="86"/>
      <c r="B79" s="83"/>
      <c r="C79" s="42" t="s">
        <v>196</v>
      </c>
    </row>
    <row r="80" spans="1:4" s="3" customFormat="1" x14ac:dyDescent="0.25">
      <c r="A80" s="87"/>
      <c r="B80" s="84"/>
      <c r="C80" s="43" t="s">
        <v>164</v>
      </c>
    </row>
    <row r="81" spans="1:3" s="3" customFormat="1" ht="15" customHeight="1" x14ac:dyDescent="0.25">
      <c r="A81" s="85" t="s">
        <v>144</v>
      </c>
      <c r="B81" s="82" t="s">
        <v>41</v>
      </c>
      <c r="C81" s="42" t="s">
        <v>161</v>
      </c>
    </row>
    <row r="82" spans="1:3" s="3" customFormat="1" ht="131.25" customHeight="1" x14ac:dyDescent="0.25">
      <c r="A82" s="86"/>
      <c r="B82" s="83"/>
      <c r="C82" s="43" t="s">
        <v>61</v>
      </c>
    </row>
    <row r="83" spans="1:3" s="3" customFormat="1" x14ac:dyDescent="0.25">
      <c r="A83" s="86"/>
      <c r="B83" s="83"/>
      <c r="C83" s="42" t="s">
        <v>162</v>
      </c>
    </row>
    <row r="84" spans="1:3" s="3" customFormat="1" x14ac:dyDescent="0.25">
      <c r="A84" s="86"/>
      <c r="B84" s="83"/>
      <c r="C84" s="42" t="s">
        <v>172</v>
      </c>
    </row>
    <row r="85" spans="1:3" s="3" customFormat="1" x14ac:dyDescent="0.25">
      <c r="A85" s="86"/>
      <c r="B85" s="83"/>
      <c r="C85" s="42" t="s">
        <v>196</v>
      </c>
    </row>
    <row r="86" spans="1:3" s="3" customFormat="1" x14ac:dyDescent="0.25">
      <c r="A86" s="87"/>
      <c r="B86" s="84"/>
      <c r="C86" s="43" t="s">
        <v>164</v>
      </c>
    </row>
    <row r="87" spans="1:3" s="3" customFormat="1" ht="15" customHeight="1" x14ac:dyDescent="0.25">
      <c r="A87" s="76" t="s">
        <v>145</v>
      </c>
      <c r="B87" s="79" t="s">
        <v>76</v>
      </c>
      <c r="C87" s="42" t="s">
        <v>161</v>
      </c>
    </row>
    <row r="88" spans="1:3" s="3" customFormat="1" ht="216" customHeight="1" x14ac:dyDescent="0.25">
      <c r="A88" s="77"/>
      <c r="B88" s="80"/>
      <c r="C88" s="28" t="s">
        <v>173</v>
      </c>
    </row>
    <row r="89" spans="1:3" s="3" customFormat="1" x14ac:dyDescent="0.25">
      <c r="A89" s="77"/>
      <c r="B89" s="80"/>
      <c r="C89" s="42" t="s">
        <v>162</v>
      </c>
    </row>
    <row r="90" spans="1:3" s="3" customFormat="1" x14ac:dyDescent="0.25">
      <c r="A90" s="77"/>
      <c r="B90" s="80"/>
      <c r="C90" s="42" t="s">
        <v>163</v>
      </c>
    </row>
    <row r="91" spans="1:3" s="3" customFormat="1" x14ac:dyDescent="0.25">
      <c r="A91" s="77"/>
      <c r="B91" s="80"/>
      <c r="C91" s="42" t="s">
        <v>174</v>
      </c>
    </row>
    <row r="92" spans="1:3" s="3" customFormat="1" x14ac:dyDescent="0.25">
      <c r="A92" s="78"/>
      <c r="B92" s="81"/>
      <c r="C92" s="43" t="s">
        <v>164</v>
      </c>
    </row>
    <row r="93" spans="1:3" s="3" customFormat="1" ht="15" customHeight="1" x14ac:dyDescent="0.25">
      <c r="A93" s="76" t="s">
        <v>146</v>
      </c>
      <c r="B93" s="79" t="s">
        <v>65</v>
      </c>
      <c r="C93" s="42" t="s">
        <v>161</v>
      </c>
    </row>
    <row r="94" spans="1:3" s="3" customFormat="1" ht="156.75" customHeight="1" x14ac:dyDescent="0.25">
      <c r="A94" s="77"/>
      <c r="B94" s="80"/>
      <c r="C94" s="28" t="s">
        <v>175</v>
      </c>
    </row>
    <row r="95" spans="1:3" s="3" customFormat="1" x14ac:dyDescent="0.25">
      <c r="A95" s="77"/>
      <c r="B95" s="80"/>
      <c r="C95" s="42" t="s">
        <v>176</v>
      </c>
    </row>
    <row r="96" spans="1:3" s="3" customFormat="1" x14ac:dyDescent="0.25">
      <c r="A96" s="77"/>
      <c r="B96" s="80"/>
      <c r="C96" s="42" t="s">
        <v>177</v>
      </c>
    </row>
    <row r="97" spans="1:3" s="3" customFormat="1" x14ac:dyDescent="0.25">
      <c r="A97" s="77"/>
      <c r="B97" s="80"/>
      <c r="C97" s="42" t="s">
        <v>174</v>
      </c>
    </row>
    <row r="98" spans="1:3" s="3" customFormat="1" x14ac:dyDescent="0.25">
      <c r="A98" s="78"/>
      <c r="B98" s="81"/>
      <c r="C98" s="43" t="s">
        <v>164</v>
      </c>
    </row>
    <row r="99" spans="1:3" s="3" customFormat="1" ht="15" customHeight="1" x14ac:dyDescent="0.25">
      <c r="A99" s="76" t="s">
        <v>147</v>
      </c>
      <c r="B99" s="79" t="s">
        <v>82</v>
      </c>
      <c r="C99" s="42" t="s">
        <v>161</v>
      </c>
    </row>
    <row r="100" spans="1:3" s="3" customFormat="1" ht="120" x14ac:dyDescent="0.25">
      <c r="A100" s="77"/>
      <c r="B100" s="80"/>
      <c r="C100" s="28" t="s">
        <v>178</v>
      </c>
    </row>
    <row r="101" spans="1:3" s="3" customFormat="1" x14ac:dyDescent="0.25">
      <c r="A101" s="77"/>
      <c r="B101" s="80"/>
      <c r="C101" s="42" t="s">
        <v>162</v>
      </c>
    </row>
    <row r="102" spans="1:3" s="3" customFormat="1" x14ac:dyDescent="0.25">
      <c r="A102" s="77"/>
      <c r="B102" s="80"/>
      <c r="C102" s="42" t="s">
        <v>167</v>
      </c>
    </row>
    <row r="103" spans="1:3" x14ac:dyDescent="0.2">
      <c r="A103" s="77"/>
      <c r="B103" s="80"/>
      <c r="C103" s="42" t="s">
        <v>197</v>
      </c>
    </row>
    <row r="104" spans="1:3" x14ac:dyDescent="0.2">
      <c r="A104" s="78"/>
      <c r="B104" s="81"/>
      <c r="C104" s="43" t="s">
        <v>164</v>
      </c>
    </row>
    <row r="105" spans="1:3" ht="15" customHeight="1" x14ac:dyDescent="0.2">
      <c r="A105" s="76" t="s">
        <v>179</v>
      </c>
      <c r="B105" s="79" t="s">
        <v>42</v>
      </c>
      <c r="C105" s="42" t="s">
        <v>161</v>
      </c>
    </row>
    <row r="106" spans="1:3" ht="120" x14ac:dyDescent="0.2">
      <c r="A106" s="77"/>
      <c r="B106" s="80"/>
      <c r="C106" s="28" t="s">
        <v>64</v>
      </c>
    </row>
    <row r="107" spans="1:3" x14ac:dyDescent="0.2">
      <c r="A107" s="77"/>
      <c r="B107" s="80"/>
      <c r="C107" s="42" t="s">
        <v>162</v>
      </c>
    </row>
    <row r="108" spans="1:3" x14ac:dyDescent="0.2">
      <c r="A108" s="77"/>
      <c r="B108" s="80"/>
      <c r="C108" s="42" t="s">
        <v>180</v>
      </c>
    </row>
    <row r="109" spans="1:3" x14ac:dyDescent="0.2">
      <c r="A109" s="77"/>
      <c r="B109" s="80"/>
      <c r="C109" s="42" t="s">
        <v>197</v>
      </c>
    </row>
    <row r="110" spans="1:3" x14ac:dyDescent="0.2">
      <c r="A110" s="78"/>
      <c r="B110" s="81"/>
      <c r="C110" s="43" t="s">
        <v>164</v>
      </c>
    </row>
    <row r="111" spans="1:3" x14ac:dyDescent="0.2">
      <c r="A111" s="76" t="s">
        <v>181</v>
      </c>
      <c r="B111" s="79" t="s">
        <v>83</v>
      </c>
      <c r="C111" s="42" t="s">
        <v>161</v>
      </c>
    </row>
    <row r="112" spans="1:3" ht="156" x14ac:dyDescent="0.2">
      <c r="A112" s="77"/>
      <c r="B112" s="80"/>
      <c r="C112" s="28" t="s">
        <v>182</v>
      </c>
    </row>
    <row r="113" spans="1:3" x14ac:dyDescent="0.2">
      <c r="A113" s="77"/>
      <c r="B113" s="80"/>
      <c r="C113" s="42" t="s">
        <v>162</v>
      </c>
    </row>
    <row r="114" spans="1:3" x14ac:dyDescent="0.2">
      <c r="A114" s="77"/>
      <c r="B114" s="80"/>
      <c r="C114" s="42" t="s">
        <v>183</v>
      </c>
    </row>
    <row r="115" spans="1:3" x14ac:dyDescent="0.2">
      <c r="A115" s="77"/>
      <c r="B115" s="80"/>
      <c r="C115" s="42" t="s">
        <v>197</v>
      </c>
    </row>
    <row r="116" spans="1:3" x14ac:dyDescent="0.2">
      <c r="A116" s="78"/>
      <c r="B116" s="81"/>
      <c r="C116" s="43" t="s">
        <v>164</v>
      </c>
    </row>
  </sheetData>
  <mergeCells count="36">
    <mergeCell ref="A1:C1"/>
    <mergeCell ref="A5:A10"/>
    <mergeCell ref="B5:B10"/>
    <mergeCell ref="A2:C2"/>
    <mergeCell ref="B43:B56"/>
    <mergeCell ref="A43:A56"/>
    <mergeCell ref="A23:A28"/>
    <mergeCell ref="B23:B28"/>
    <mergeCell ref="B29:B42"/>
    <mergeCell ref="A29:A42"/>
    <mergeCell ref="C30:C38"/>
    <mergeCell ref="C44:C52"/>
    <mergeCell ref="B11:B16"/>
    <mergeCell ref="A11:A16"/>
    <mergeCell ref="A17:A22"/>
    <mergeCell ref="B17:B22"/>
    <mergeCell ref="B57:B62"/>
    <mergeCell ref="A57:A62"/>
    <mergeCell ref="B63:B68"/>
    <mergeCell ref="A63:A68"/>
    <mergeCell ref="B69:B74"/>
    <mergeCell ref="A69:A74"/>
    <mergeCell ref="B87:B92"/>
    <mergeCell ref="A87:A92"/>
    <mergeCell ref="B93:B98"/>
    <mergeCell ref="A93:A98"/>
    <mergeCell ref="B75:B80"/>
    <mergeCell ref="A75:A80"/>
    <mergeCell ref="B81:B86"/>
    <mergeCell ref="A81:A86"/>
    <mergeCell ref="A111:A116"/>
    <mergeCell ref="B111:B116"/>
    <mergeCell ref="B99:B104"/>
    <mergeCell ref="A99:A104"/>
    <mergeCell ref="B105:B110"/>
    <mergeCell ref="A105:A110"/>
  </mergeCells>
  <pageMargins left="0.70866141732283472" right="0.51181102362204722" top="0.74803149606299213" bottom="0.74803149606299213" header="0.31496062992125984" footer="0.31496062992125984"/>
  <pageSetup paperSize="9" scale="9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9"/>
  <sheetViews>
    <sheetView topLeftCell="A55" zoomScaleNormal="100" workbookViewId="0">
      <selection activeCell="H9" sqref="H9"/>
    </sheetView>
  </sheetViews>
  <sheetFormatPr defaultRowHeight="12.75" x14ac:dyDescent="0.2"/>
  <cols>
    <col min="1" max="1" width="8.7109375" style="13" bestFit="1" customWidth="1"/>
    <col min="2" max="2" width="36.28515625" style="11" customWidth="1"/>
    <col min="3" max="3" width="12.5703125" style="12" bestFit="1" customWidth="1"/>
    <col min="4" max="4" width="24" style="12" customWidth="1"/>
    <col min="5" max="5" width="13.5703125" style="50" customWidth="1"/>
    <col min="6" max="6" width="14.42578125" style="12" customWidth="1"/>
    <col min="7" max="7" width="7.140625" style="49" customWidth="1"/>
    <col min="8" max="11" width="7.140625" style="13" customWidth="1"/>
    <col min="12" max="12" width="19.7109375" style="13" customWidth="1"/>
    <col min="13" max="13" width="41" style="12" customWidth="1"/>
    <col min="14" max="16384" width="9.140625" style="4"/>
  </cols>
  <sheetData>
    <row r="1" spans="1:15" ht="48.75" customHeight="1" x14ac:dyDescent="0.2">
      <c r="A1" s="61" t="s">
        <v>185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10"/>
      <c r="O1" s="10"/>
    </row>
    <row r="2" spans="1:15" ht="56.25" customHeight="1" thickBot="1" x14ac:dyDescent="0.25">
      <c r="A2" s="109" t="s">
        <v>187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5" ht="105.75" customHeight="1" thickBot="1" x14ac:dyDescent="0.25">
      <c r="A3" s="108" t="s">
        <v>11</v>
      </c>
      <c r="B3" s="108" t="s">
        <v>13</v>
      </c>
      <c r="C3" s="108" t="s">
        <v>14</v>
      </c>
      <c r="D3" s="108" t="s">
        <v>15</v>
      </c>
      <c r="E3" s="108" t="s">
        <v>89</v>
      </c>
      <c r="F3" s="108" t="s">
        <v>16</v>
      </c>
      <c r="G3" s="108" t="s">
        <v>90</v>
      </c>
      <c r="H3" s="108"/>
      <c r="I3" s="108"/>
      <c r="J3" s="108"/>
      <c r="K3" s="108"/>
      <c r="L3" s="108" t="s">
        <v>22</v>
      </c>
      <c r="M3" s="108" t="s">
        <v>17</v>
      </c>
    </row>
    <row r="4" spans="1:15" ht="13.5" thickBot="1" x14ac:dyDescent="0.25">
      <c r="A4" s="108"/>
      <c r="B4" s="108"/>
      <c r="C4" s="108"/>
      <c r="D4" s="108"/>
      <c r="E4" s="108"/>
      <c r="F4" s="108"/>
      <c r="G4" s="48">
        <v>2018</v>
      </c>
      <c r="H4" s="48">
        <v>2019</v>
      </c>
      <c r="I4" s="48">
        <v>2020</v>
      </c>
      <c r="J4" s="48">
        <v>2021</v>
      </c>
      <c r="K4" s="48">
        <v>2022</v>
      </c>
      <c r="L4" s="108"/>
      <c r="M4" s="108"/>
    </row>
    <row r="5" spans="1:15" ht="13.5" thickBot="1" x14ac:dyDescent="0.25">
      <c r="A5" s="48">
        <v>1</v>
      </c>
      <c r="B5" s="48">
        <v>2</v>
      </c>
      <c r="C5" s="48">
        <v>3</v>
      </c>
      <c r="D5" s="48">
        <v>4</v>
      </c>
      <c r="E5" s="48">
        <v>5</v>
      </c>
      <c r="F5" s="48">
        <v>6</v>
      </c>
      <c r="G5" s="48">
        <v>7</v>
      </c>
      <c r="H5" s="48">
        <v>8</v>
      </c>
      <c r="I5" s="48">
        <v>9</v>
      </c>
      <c r="J5" s="48">
        <v>10</v>
      </c>
      <c r="K5" s="48">
        <v>11</v>
      </c>
      <c r="L5" s="48">
        <v>12</v>
      </c>
      <c r="M5" s="48">
        <v>13</v>
      </c>
    </row>
    <row r="6" spans="1:15" ht="13.5" thickBot="1" x14ac:dyDescent="0.25">
      <c r="A6" s="108" t="s">
        <v>18</v>
      </c>
      <c r="B6" s="104" t="s">
        <v>91</v>
      </c>
      <c r="C6" s="103" t="s">
        <v>92</v>
      </c>
      <c r="D6" s="45" t="s">
        <v>6</v>
      </c>
      <c r="E6" s="47">
        <f>SUM(E7:E10)</f>
        <v>22407</v>
      </c>
      <c r="F6" s="47">
        <f>SUM(F7:F10)</f>
        <v>70515</v>
      </c>
      <c r="G6" s="47">
        <f t="shared" ref="G6:K6" si="0">SUM(G7:G10)</f>
        <v>14103</v>
      </c>
      <c r="H6" s="47">
        <f t="shared" si="0"/>
        <v>14103</v>
      </c>
      <c r="I6" s="47">
        <f t="shared" si="0"/>
        <v>14103</v>
      </c>
      <c r="J6" s="47">
        <f t="shared" si="0"/>
        <v>14103</v>
      </c>
      <c r="K6" s="47">
        <f t="shared" si="0"/>
        <v>14103</v>
      </c>
      <c r="L6" s="103" t="s">
        <v>199</v>
      </c>
      <c r="M6" s="104" t="s">
        <v>198</v>
      </c>
    </row>
    <row r="7" spans="1:15" ht="24.75" thickBot="1" x14ac:dyDescent="0.25">
      <c r="A7" s="108"/>
      <c r="B7" s="104"/>
      <c r="C7" s="103"/>
      <c r="D7" s="45" t="s">
        <v>8</v>
      </c>
      <c r="E7" s="47">
        <f>SUM(E12,E17,E22,E27,E32,E37,E42)</f>
        <v>0</v>
      </c>
      <c r="F7" s="47">
        <f>G7+H7+I7+J7+K7</f>
        <v>0</v>
      </c>
      <c r="G7" s="47">
        <v>0</v>
      </c>
      <c r="H7" s="47">
        <f t="shared" ref="G7:K8" si="1">H12+H17+H22+H32+H27+H42</f>
        <v>0</v>
      </c>
      <c r="I7" s="47">
        <f t="shared" si="1"/>
        <v>0</v>
      </c>
      <c r="J7" s="47">
        <f t="shared" si="1"/>
        <v>0</v>
      </c>
      <c r="K7" s="47">
        <f t="shared" si="1"/>
        <v>0</v>
      </c>
      <c r="L7" s="103"/>
      <c r="M7" s="104"/>
    </row>
    <row r="8" spans="1:15" ht="24.75" thickBot="1" x14ac:dyDescent="0.25">
      <c r="A8" s="108"/>
      <c r="B8" s="104"/>
      <c r="C8" s="103"/>
      <c r="D8" s="45" t="s">
        <v>7</v>
      </c>
      <c r="E8" s="47">
        <f>SUM(E13,E18,E23,E28,E33,E38,E43)</f>
        <v>0</v>
      </c>
      <c r="F8" s="47">
        <f>G8+H8+I8+J8+K8</f>
        <v>0</v>
      </c>
      <c r="G8" s="47">
        <f t="shared" si="1"/>
        <v>0</v>
      </c>
      <c r="H8" s="47">
        <f t="shared" si="1"/>
        <v>0</v>
      </c>
      <c r="I8" s="47">
        <f t="shared" si="1"/>
        <v>0</v>
      </c>
      <c r="J8" s="47">
        <f t="shared" si="1"/>
        <v>0</v>
      </c>
      <c r="K8" s="47">
        <f t="shared" si="1"/>
        <v>0</v>
      </c>
      <c r="L8" s="103"/>
      <c r="M8" s="104"/>
    </row>
    <row r="9" spans="1:15" ht="13.5" thickBot="1" x14ac:dyDescent="0.25">
      <c r="A9" s="108"/>
      <c r="B9" s="104"/>
      <c r="C9" s="103"/>
      <c r="D9" s="45" t="s">
        <v>9</v>
      </c>
      <c r="E9" s="47">
        <f>SUM(E14,E19,E24,E29,E34,E39,E44)</f>
        <v>0</v>
      </c>
      <c r="F9" s="47">
        <f>G9+H9+I9+J9+K9</f>
        <v>0</v>
      </c>
      <c r="G9" s="47">
        <f>G14+G19+G24+G34+G29+G44</f>
        <v>0</v>
      </c>
      <c r="H9" s="47">
        <f>H14+H19+H24+H34+H29+H44</f>
        <v>0</v>
      </c>
      <c r="I9" s="47">
        <f>I14+I19+I24+I34+I29+I44</f>
        <v>0</v>
      </c>
      <c r="J9" s="47">
        <f>J14+J19+J24+J34+J29+J44</f>
        <v>0</v>
      </c>
      <c r="K9" s="47">
        <v>0</v>
      </c>
      <c r="L9" s="103"/>
      <c r="M9" s="104"/>
    </row>
    <row r="10" spans="1:15" ht="24.75" thickBot="1" x14ac:dyDescent="0.25">
      <c r="A10" s="108"/>
      <c r="B10" s="104"/>
      <c r="C10" s="103"/>
      <c r="D10" s="45" t="s">
        <v>35</v>
      </c>
      <c r="E10" s="47">
        <f>E15+E20+E25</f>
        <v>22407</v>
      </c>
      <c r="F10" s="47">
        <f>G10+H10+I10+J10+K10</f>
        <v>70515</v>
      </c>
      <c r="G10" s="47">
        <f>G15+G20+G25</f>
        <v>14103</v>
      </c>
      <c r="H10" s="47">
        <f>H15+H20+H25</f>
        <v>14103</v>
      </c>
      <c r="I10" s="47">
        <f>I15+I20+I25</f>
        <v>14103</v>
      </c>
      <c r="J10" s="47">
        <f t="shared" ref="J10" si="2">J15+J20+J25</f>
        <v>14103</v>
      </c>
      <c r="K10" s="47">
        <f>K15+K20+K25</f>
        <v>14103</v>
      </c>
      <c r="L10" s="103"/>
      <c r="M10" s="104"/>
    </row>
    <row r="11" spans="1:15" ht="13.5" thickBot="1" x14ac:dyDescent="0.25">
      <c r="A11" s="108" t="s">
        <v>28</v>
      </c>
      <c r="B11" s="104" t="s">
        <v>93</v>
      </c>
      <c r="C11" s="103" t="s">
        <v>92</v>
      </c>
      <c r="D11" s="45" t="s">
        <v>6</v>
      </c>
      <c r="E11" s="47">
        <f>SUM(E12:E15)</f>
        <v>0</v>
      </c>
      <c r="F11" s="47">
        <f>SUM(G11:K11)</f>
        <v>8000</v>
      </c>
      <c r="G11" s="47">
        <f>G12+G13+G14+G15</f>
        <v>1600</v>
      </c>
      <c r="H11" s="47">
        <f t="shared" ref="H11:K11" si="3">H12+H13+H14+H15</f>
        <v>1600</v>
      </c>
      <c r="I11" s="47">
        <f t="shared" si="3"/>
        <v>1600</v>
      </c>
      <c r="J11" s="47">
        <f t="shared" si="3"/>
        <v>1600</v>
      </c>
      <c r="K11" s="47">
        <f t="shared" si="3"/>
        <v>1600</v>
      </c>
      <c r="L11" s="103" t="s">
        <v>199</v>
      </c>
      <c r="M11" s="104" t="s">
        <v>44</v>
      </c>
    </row>
    <row r="12" spans="1:15" ht="24.75" thickBot="1" x14ac:dyDescent="0.25">
      <c r="A12" s="108"/>
      <c r="B12" s="104"/>
      <c r="C12" s="103"/>
      <c r="D12" s="45" t="s">
        <v>8</v>
      </c>
      <c r="E12" s="47">
        <v>0</v>
      </c>
      <c r="F12" s="47">
        <f>G12+H12+I12+J12+K12</f>
        <v>0</v>
      </c>
      <c r="G12" s="47"/>
      <c r="H12" s="47">
        <v>0</v>
      </c>
      <c r="I12" s="47">
        <v>0</v>
      </c>
      <c r="J12" s="47">
        <v>0</v>
      </c>
      <c r="K12" s="47">
        <v>0</v>
      </c>
      <c r="L12" s="103"/>
      <c r="M12" s="104"/>
    </row>
    <row r="13" spans="1:15" ht="24.75" thickBot="1" x14ac:dyDescent="0.25">
      <c r="A13" s="108"/>
      <c r="B13" s="104"/>
      <c r="C13" s="103"/>
      <c r="D13" s="45" t="s">
        <v>7</v>
      </c>
      <c r="E13" s="47">
        <v>0</v>
      </c>
      <c r="F13" s="47">
        <f>G13+H13+I13+J13+K13</f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103"/>
      <c r="M13" s="104"/>
    </row>
    <row r="14" spans="1:15" ht="13.5" thickBot="1" x14ac:dyDescent="0.25">
      <c r="A14" s="108"/>
      <c r="B14" s="104"/>
      <c r="C14" s="103"/>
      <c r="D14" s="45" t="s">
        <v>19</v>
      </c>
      <c r="E14" s="47">
        <v>0</v>
      </c>
      <c r="F14" s="47">
        <f>G14+H14+I14+J14+K14</f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103"/>
      <c r="M14" s="104"/>
    </row>
    <row r="15" spans="1:15" ht="79.5" customHeight="1" thickBot="1" x14ac:dyDescent="0.25">
      <c r="A15" s="108"/>
      <c r="B15" s="104"/>
      <c r="C15" s="103"/>
      <c r="D15" s="45" t="s">
        <v>20</v>
      </c>
      <c r="E15" s="47">
        <v>0</v>
      </c>
      <c r="F15" s="47">
        <f>SUM(G15:K15)</f>
        <v>8000</v>
      </c>
      <c r="G15" s="47">
        <v>1600</v>
      </c>
      <c r="H15" s="47">
        <v>1600</v>
      </c>
      <c r="I15" s="47">
        <v>1600</v>
      </c>
      <c r="J15" s="47">
        <v>1600</v>
      </c>
      <c r="K15" s="47">
        <v>1600</v>
      </c>
      <c r="L15" s="103"/>
      <c r="M15" s="104"/>
    </row>
    <row r="16" spans="1:15" ht="76.5" customHeight="1" thickBot="1" x14ac:dyDescent="0.25">
      <c r="A16" s="110" t="s">
        <v>94</v>
      </c>
      <c r="B16" s="98" t="s">
        <v>95</v>
      </c>
      <c r="C16" s="105" t="s">
        <v>14</v>
      </c>
      <c r="D16" s="45" t="s">
        <v>6</v>
      </c>
      <c r="E16" s="47">
        <f>SUM(E17:E20)</f>
        <v>3524</v>
      </c>
      <c r="F16" s="47">
        <f t="shared" ref="F16:K16" si="4">F17+F18+F19+F20</f>
        <v>28729</v>
      </c>
      <c r="G16" s="47">
        <f t="shared" si="4"/>
        <v>4400</v>
      </c>
      <c r="H16" s="47">
        <f t="shared" si="4"/>
        <v>4400</v>
      </c>
      <c r="I16" s="47">
        <f t="shared" si="4"/>
        <v>4400</v>
      </c>
      <c r="J16" s="47">
        <f t="shared" si="4"/>
        <v>4400</v>
      </c>
      <c r="K16" s="47">
        <f t="shared" si="4"/>
        <v>4400</v>
      </c>
      <c r="L16" s="103" t="s">
        <v>199</v>
      </c>
      <c r="M16" s="98" t="s">
        <v>44</v>
      </c>
    </row>
    <row r="17" spans="1:13" ht="24.75" thickBot="1" x14ac:dyDescent="0.25">
      <c r="A17" s="111"/>
      <c r="B17" s="101"/>
      <c r="C17" s="106"/>
      <c r="D17" s="45" t="s">
        <v>8</v>
      </c>
      <c r="E17" s="47">
        <v>0</v>
      </c>
      <c r="F17" s="47">
        <f>G17+H17+I17+J17+K17</f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103"/>
      <c r="M17" s="101"/>
    </row>
    <row r="18" spans="1:13" ht="24.75" thickBot="1" x14ac:dyDescent="0.25">
      <c r="A18" s="111"/>
      <c r="B18" s="101"/>
      <c r="C18" s="106"/>
      <c r="D18" s="45" t="s">
        <v>7</v>
      </c>
      <c r="E18" s="47">
        <v>0</v>
      </c>
      <c r="F18" s="47">
        <f>G18+H18+I18+J18+K18</f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103"/>
      <c r="M18" s="101"/>
    </row>
    <row r="19" spans="1:13" ht="13.5" thickBot="1" x14ac:dyDescent="0.25">
      <c r="A19" s="111"/>
      <c r="B19" s="101"/>
      <c r="C19" s="106"/>
      <c r="D19" s="45" t="s">
        <v>19</v>
      </c>
      <c r="E19" s="47">
        <v>0</v>
      </c>
      <c r="F19" s="47">
        <f>G19+H19+I19+J19+K19</f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103"/>
      <c r="M19" s="101"/>
    </row>
    <row r="20" spans="1:13" ht="24.75" thickBot="1" x14ac:dyDescent="0.25">
      <c r="A20" s="112"/>
      <c r="B20" s="102"/>
      <c r="C20" s="107"/>
      <c r="D20" s="45" t="s">
        <v>20</v>
      </c>
      <c r="E20" s="47">
        <v>3524</v>
      </c>
      <c r="F20" s="47">
        <v>28729</v>
      </c>
      <c r="G20" s="47">
        <v>4400</v>
      </c>
      <c r="H20" s="47">
        <v>4400</v>
      </c>
      <c r="I20" s="47">
        <v>4400</v>
      </c>
      <c r="J20" s="47">
        <v>4400</v>
      </c>
      <c r="K20" s="47">
        <v>4400</v>
      </c>
      <c r="L20" s="103"/>
      <c r="M20" s="102"/>
    </row>
    <row r="21" spans="1:13" ht="36" customHeight="1" thickBot="1" x14ac:dyDescent="0.25">
      <c r="A21" s="108" t="s">
        <v>96</v>
      </c>
      <c r="B21" s="104" t="s">
        <v>97</v>
      </c>
      <c r="C21" s="103" t="s">
        <v>92</v>
      </c>
      <c r="D21" s="45" t="s">
        <v>6</v>
      </c>
      <c r="E21" s="47">
        <f>SUM(E22:E25)</f>
        <v>18883</v>
      </c>
      <c r="F21" s="47">
        <f t="shared" ref="F21:K21" si="5">F22+F23+F24+F25</f>
        <v>107122</v>
      </c>
      <c r="G21" s="47">
        <f>G22+G23+G24+G25</f>
        <v>8103</v>
      </c>
      <c r="H21" s="47">
        <f t="shared" si="5"/>
        <v>8103</v>
      </c>
      <c r="I21" s="47">
        <f t="shared" si="5"/>
        <v>8103</v>
      </c>
      <c r="J21" s="47">
        <f t="shared" si="5"/>
        <v>8103</v>
      </c>
      <c r="K21" s="47">
        <f t="shared" si="5"/>
        <v>8103</v>
      </c>
      <c r="L21" s="103" t="s">
        <v>199</v>
      </c>
      <c r="M21" s="104" t="s">
        <v>44</v>
      </c>
    </row>
    <row r="22" spans="1:13" ht="24.75" thickBot="1" x14ac:dyDescent="0.25">
      <c r="A22" s="108"/>
      <c r="B22" s="104"/>
      <c r="C22" s="103"/>
      <c r="D22" s="45" t="s">
        <v>8</v>
      </c>
      <c r="E22" s="47">
        <v>0</v>
      </c>
      <c r="F22" s="47">
        <f>G22+H22+I22+J22+K22</f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103"/>
      <c r="M22" s="104"/>
    </row>
    <row r="23" spans="1:13" ht="24.75" thickBot="1" x14ac:dyDescent="0.25">
      <c r="A23" s="108"/>
      <c r="B23" s="104"/>
      <c r="C23" s="103"/>
      <c r="D23" s="45" t="s">
        <v>7</v>
      </c>
      <c r="E23" s="47">
        <v>0</v>
      </c>
      <c r="F23" s="47">
        <f>G23+H23+I23+J23+K23</f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103"/>
      <c r="M23" s="104"/>
    </row>
    <row r="24" spans="1:13" ht="13.5" thickBot="1" x14ac:dyDescent="0.25">
      <c r="A24" s="108"/>
      <c r="B24" s="104"/>
      <c r="C24" s="103"/>
      <c r="D24" s="45" t="s">
        <v>19</v>
      </c>
      <c r="E24" s="47">
        <v>0</v>
      </c>
      <c r="F24" s="47">
        <f>G24+H24+I24+J24+K24</f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103"/>
      <c r="M24" s="104"/>
    </row>
    <row r="25" spans="1:13" ht="24.75" thickBot="1" x14ac:dyDescent="0.25">
      <c r="A25" s="108"/>
      <c r="B25" s="104"/>
      <c r="C25" s="103"/>
      <c r="D25" s="45" t="s">
        <v>20</v>
      </c>
      <c r="E25" s="47">
        <v>18883</v>
      </c>
      <c r="F25" s="47">
        <v>107122</v>
      </c>
      <c r="G25" s="47">
        <v>8103</v>
      </c>
      <c r="H25" s="47">
        <v>8103</v>
      </c>
      <c r="I25" s="47">
        <v>8103</v>
      </c>
      <c r="J25" s="47">
        <v>8103</v>
      </c>
      <c r="K25" s="47">
        <v>8103</v>
      </c>
      <c r="L25" s="103"/>
      <c r="M25" s="104"/>
    </row>
    <row r="26" spans="1:13" ht="13.5" thickBot="1" x14ac:dyDescent="0.25">
      <c r="A26" s="113" t="s">
        <v>21</v>
      </c>
      <c r="B26" s="104" t="s">
        <v>98</v>
      </c>
      <c r="C26" s="103" t="s">
        <v>92</v>
      </c>
      <c r="D26" s="45" t="s">
        <v>6</v>
      </c>
      <c r="E26" s="47">
        <f>SUM(E27:E30)</f>
        <v>3474</v>
      </c>
      <c r="F26" s="47">
        <f t="shared" ref="F26:K26" si="6">F27+F28+F29+F30</f>
        <v>20000</v>
      </c>
      <c r="G26" s="47">
        <f t="shared" si="6"/>
        <v>4000</v>
      </c>
      <c r="H26" s="47">
        <f t="shared" si="6"/>
        <v>4000</v>
      </c>
      <c r="I26" s="47">
        <f t="shared" si="6"/>
        <v>4000</v>
      </c>
      <c r="J26" s="47">
        <f>J27+J28+J29+J30</f>
        <v>4000</v>
      </c>
      <c r="K26" s="47">
        <f t="shared" si="6"/>
        <v>4000</v>
      </c>
      <c r="L26" s="103" t="s">
        <v>199</v>
      </c>
      <c r="M26" s="104" t="s">
        <v>44</v>
      </c>
    </row>
    <row r="27" spans="1:13" ht="24.75" thickBot="1" x14ac:dyDescent="0.25">
      <c r="A27" s="113"/>
      <c r="B27" s="104"/>
      <c r="C27" s="103"/>
      <c r="D27" s="45" t="s">
        <v>8</v>
      </c>
      <c r="E27" s="47">
        <v>0</v>
      </c>
      <c r="F27" s="47">
        <f>G27+H27+I27+J27+K27</f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103"/>
      <c r="M27" s="104"/>
    </row>
    <row r="28" spans="1:13" ht="24.75" thickBot="1" x14ac:dyDescent="0.25">
      <c r="A28" s="113"/>
      <c r="B28" s="104"/>
      <c r="C28" s="103"/>
      <c r="D28" s="45" t="s">
        <v>7</v>
      </c>
      <c r="E28" s="47">
        <v>0</v>
      </c>
      <c r="F28" s="47">
        <f>G28+H28+I28+J28+K28</f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103"/>
      <c r="M28" s="104"/>
    </row>
    <row r="29" spans="1:13" ht="13.5" thickBot="1" x14ac:dyDescent="0.25">
      <c r="A29" s="113"/>
      <c r="B29" s="104"/>
      <c r="C29" s="103"/>
      <c r="D29" s="45" t="s">
        <v>19</v>
      </c>
      <c r="E29" s="47">
        <v>0</v>
      </c>
      <c r="F29" s="47">
        <f>G29+H29+I29+J29+K29</f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103"/>
      <c r="M29" s="104"/>
    </row>
    <row r="30" spans="1:13" ht="24.75" thickBot="1" x14ac:dyDescent="0.25">
      <c r="A30" s="113"/>
      <c r="B30" s="104"/>
      <c r="C30" s="103"/>
      <c r="D30" s="45" t="s">
        <v>20</v>
      </c>
      <c r="E30" s="47">
        <v>3474</v>
      </c>
      <c r="F30" s="47">
        <f>G30+H30+I30+J30+K30</f>
        <v>20000</v>
      </c>
      <c r="G30" s="47">
        <f>G35+G40+G45</f>
        <v>4000</v>
      </c>
      <c r="H30" s="47">
        <v>4000</v>
      </c>
      <c r="I30" s="47">
        <v>4000</v>
      </c>
      <c r="J30" s="47">
        <v>4000</v>
      </c>
      <c r="K30" s="47">
        <v>4000</v>
      </c>
      <c r="L30" s="103"/>
      <c r="M30" s="104"/>
    </row>
    <row r="31" spans="1:13" ht="13.5" thickBot="1" x14ac:dyDescent="0.25">
      <c r="A31" s="114" t="s">
        <v>31</v>
      </c>
      <c r="B31" s="104" t="s">
        <v>99</v>
      </c>
      <c r="C31" s="103" t="s">
        <v>92</v>
      </c>
      <c r="D31" s="45" t="s">
        <v>6</v>
      </c>
      <c r="E31" s="47">
        <f>SUM(E32:E35)</f>
        <v>2348</v>
      </c>
      <c r="F31" s="47">
        <f t="shared" ref="F31:K31" si="7">F32+F33+F34+F35</f>
        <v>12000</v>
      </c>
      <c r="G31" s="47">
        <f t="shared" si="7"/>
        <v>2000</v>
      </c>
      <c r="H31" s="47">
        <f t="shared" si="7"/>
        <v>2000</v>
      </c>
      <c r="I31" s="47">
        <f t="shared" si="7"/>
        <v>2000</v>
      </c>
      <c r="J31" s="47">
        <f>J32+J33+J34+J35</f>
        <v>2000</v>
      </c>
      <c r="K31" s="47">
        <f t="shared" si="7"/>
        <v>2000</v>
      </c>
      <c r="L31" s="103" t="s">
        <v>199</v>
      </c>
      <c r="M31" s="104" t="s">
        <v>45</v>
      </c>
    </row>
    <row r="32" spans="1:13" ht="24.75" thickBot="1" x14ac:dyDescent="0.25">
      <c r="A32" s="114"/>
      <c r="B32" s="104"/>
      <c r="C32" s="103"/>
      <c r="D32" s="45" t="s">
        <v>8</v>
      </c>
      <c r="E32" s="47">
        <v>0</v>
      </c>
      <c r="F32" s="47">
        <f>G32+H32+I32+J32+K32</f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103"/>
      <c r="M32" s="104"/>
    </row>
    <row r="33" spans="1:13" ht="24.75" thickBot="1" x14ac:dyDescent="0.25">
      <c r="A33" s="114"/>
      <c r="B33" s="104"/>
      <c r="C33" s="103"/>
      <c r="D33" s="45" t="s">
        <v>7</v>
      </c>
      <c r="E33" s="47">
        <v>0</v>
      </c>
      <c r="F33" s="47">
        <f>G33+H33+I33+J33+K33</f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103"/>
      <c r="M33" s="104"/>
    </row>
    <row r="34" spans="1:13" ht="13.5" thickBot="1" x14ac:dyDescent="0.25">
      <c r="A34" s="114"/>
      <c r="B34" s="104"/>
      <c r="C34" s="103"/>
      <c r="D34" s="45" t="s">
        <v>19</v>
      </c>
      <c r="E34" s="47">
        <v>0</v>
      </c>
      <c r="F34" s="47">
        <f>G34+H34+I34+J34+K34</f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103"/>
      <c r="M34" s="104"/>
    </row>
    <row r="35" spans="1:13" ht="24.75" thickBot="1" x14ac:dyDescent="0.25">
      <c r="A35" s="114"/>
      <c r="B35" s="104"/>
      <c r="C35" s="103"/>
      <c r="D35" s="45" t="s">
        <v>29</v>
      </c>
      <c r="E35" s="47">
        <v>2348</v>
      </c>
      <c r="F35" s="47">
        <v>12000</v>
      </c>
      <c r="G35" s="47">
        <v>2000</v>
      </c>
      <c r="H35" s="47">
        <v>2000</v>
      </c>
      <c r="I35" s="47">
        <v>2000</v>
      </c>
      <c r="J35" s="47">
        <v>2000</v>
      </c>
      <c r="K35" s="47">
        <v>2000</v>
      </c>
      <c r="L35" s="103"/>
      <c r="M35" s="104"/>
    </row>
    <row r="36" spans="1:13" ht="13.5" thickBot="1" x14ac:dyDescent="0.25">
      <c r="A36" s="114" t="s">
        <v>100</v>
      </c>
      <c r="B36" s="98" t="s">
        <v>101</v>
      </c>
      <c r="C36" s="105" t="s">
        <v>92</v>
      </c>
      <c r="D36" s="45" t="s">
        <v>6</v>
      </c>
      <c r="E36" s="47">
        <f>SUM(E37:E40)</f>
        <v>0</v>
      </c>
      <c r="F36" s="47">
        <f t="shared" ref="F36:F39" si="8">SUM(G36:K36)</f>
        <v>0</v>
      </c>
      <c r="G36" s="47">
        <f>SUM(G37:G40)</f>
        <v>0</v>
      </c>
      <c r="H36" s="47">
        <f t="shared" ref="H36:K36" si="9">SUM(H37:H40)</f>
        <v>0</v>
      </c>
      <c r="I36" s="47">
        <f t="shared" si="9"/>
        <v>0</v>
      </c>
      <c r="J36" s="47">
        <f t="shared" si="9"/>
        <v>0</v>
      </c>
      <c r="K36" s="47">
        <f t="shared" si="9"/>
        <v>0</v>
      </c>
      <c r="L36" s="103" t="s">
        <v>199</v>
      </c>
      <c r="M36" s="98" t="s">
        <v>45</v>
      </c>
    </row>
    <row r="37" spans="1:13" ht="27" customHeight="1" thickBot="1" x14ac:dyDescent="0.25">
      <c r="A37" s="114"/>
      <c r="B37" s="101"/>
      <c r="C37" s="106"/>
      <c r="D37" s="45" t="s">
        <v>8</v>
      </c>
      <c r="E37" s="47">
        <v>0</v>
      </c>
      <c r="F37" s="47">
        <f t="shared" si="8"/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103"/>
      <c r="M37" s="101"/>
    </row>
    <row r="38" spans="1:13" ht="28.5" customHeight="1" thickBot="1" x14ac:dyDescent="0.25">
      <c r="A38" s="114"/>
      <c r="B38" s="101"/>
      <c r="C38" s="106"/>
      <c r="D38" s="45" t="s">
        <v>7</v>
      </c>
      <c r="E38" s="47">
        <v>0</v>
      </c>
      <c r="F38" s="47">
        <f t="shared" si="8"/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103"/>
      <c r="M38" s="101"/>
    </row>
    <row r="39" spans="1:13" ht="15.75" customHeight="1" thickBot="1" x14ac:dyDescent="0.25">
      <c r="A39" s="114"/>
      <c r="B39" s="101"/>
      <c r="C39" s="106"/>
      <c r="D39" s="45" t="s">
        <v>19</v>
      </c>
      <c r="E39" s="47">
        <v>0</v>
      </c>
      <c r="F39" s="47">
        <f t="shared" si="8"/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103"/>
      <c r="M39" s="101"/>
    </row>
    <row r="40" spans="1:13" ht="75" customHeight="1" thickBot="1" x14ac:dyDescent="0.25">
      <c r="A40" s="114"/>
      <c r="B40" s="102"/>
      <c r="C40" s="107"/>
      <c r="D40" s="45" t="s">
        <v>29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103"/>
      <c r="M40" s="102"/>
    </row>
    <row r="41" spans="1:13" ht="13.5" thickBot="1" x14ac:dyDescent="0.25">
      <c r="A41" s="114" t="s">
        <v>102</v>
      </c>
      <c r="B41" s="104" t="s">
        <v>103</v>
      </c>
      <c r="C41" s="103" t="s">
        <v>92</v>
      </c>
      <c r="D41" s="45" t="s">
        <v>6</v>
      </c>
      <c r="E41" s="47">
        <f>SUM(E42:E45)</f>
        <v>1127</v>
      </c>
      <c r="F41" s="47">
        <f t="shared" ref="F41:J41" si="10">F42+F43+F44+F45</f>
        <v>5830</v>
      </c>
      <c r="G41" s="47">
        <f t="shared" si="10"/>
        <v>2000</v>
      </c>
      <c r="H41" s="47">
        <f t="shared" si="10"/>
        <v>2000</v>
      </c>
      <c r="I41" s="47">
        <f t="shared" si="10"/>
        <v>2000</v>
      </c>
      <c r="J41" s="47">
        <f t="shared" si="10"/>
        <v>2000</v>
      </c>
      <c r="K41" s="47">
        <f>K42+K43+K44+K45</f>
        <v>2000</v>
      </c>
      <c r="L41" s="103" t="s">
        <v>199</v>
      </c>
      <c r="M41" s="104" t="s">
        <v>104</v>
      </c>
    </row>
    <row r="42" spans="1:13" ht="24.75" thickBot="1" x14ac:dyDescent="0.25">
      <c r="A42" s="114"/>
      <c r="B42" s="104"/>
      <c r="C42" s="103"/>
      <c r="D42" s="45" t="s">
        <v>8</v>
      </c>
      <c r="E42" s="47">
        <v>0</v>
      </c>
      <c r="F42" s="47">
        <f>G42+H42+I42+J42+K42</f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103"/>
      <c r="M42" s="104"/>
    </row>
    <row r="43" spans="1:13" ht="21.75" customHeight="1" thickBot="1" x14ac:dyDescent="0.25">
      <c r="A43" s="114"/>
      <c r="B43" s="104"/>
      <c r="C43" s="103"/>
      <c r="D43" s="45" t="s">
        <v>7</v>
      </c>
      <c r="E43" s="47">
        <v>0</v>
      </c>
      <c r="F43" s="47">
        <f>G43+H43+I43+J43+K43</f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103"/>
      <c r="M43" s="104"/>
    </row>
    <row r="44" spans="1:13" ht="13.5" thickBot="1" x14ac:dyDescent="0.25">
      <c r="A44" s="114"/>
      <c r="B44" s="104"/>
      <c r="C44" s="103"/>
      <c r="D44" s="45" t="s">
        <v>19</v>
      </c>
      <c r="E44" s="47">
        <v>0</v>
      </c>
      <c r="F44" s="47">
        <f>G44+H44+I44+J44+K44</f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103"/>
      <c r="M44" s="104"/>
    </row>
    <row r="45" spans="1:13" ht="24.75" thickBot="1" x14ac:dyDescent="0.25">
      <c r="A45" s="114"/>
      <c r="B45" s="104"/>
      <c r="C45" s="103"/>
      <c r="D45" s="45" t="s">
        <v>29</v>
      </c>
      <c r="E45" s="47">
        <v>1127</v>
      </c>
      <c r="F45" s="47">
        <v>5830</v>
      </c>
      <c r="G45" s="47">
        <v>2000</v>
      </c>
      <c r="H45" s="47">
        <v>2000</v>
      </c>
      <c r="I45" s="47">
        <v>2000</v>
      </c>
      <c r="J45" s="47">
        <v>2000</v>
      </c>
      <c r="K45" s="47">
        <v>2000</v>
      </c>
      <c r="L45" s="103"/>
      <c r="M45" s="104"/>
    </row>
    <row r="46" spans="1:13" ht="13.5" thickBot="1" x14ac:dyDescent="0.25">
      <c r="A46" s="108">
        <v>3</v>
      </c>
      <c r="B46" s="104" t="s">
        <v>105</v>
      </c>
      <c r="C46" s="103" t="s">
        <v>92</v>
      </c>
      <c r="D46" s="47" t="s">
        <v>6</v>
      </c>
      <c r="E46" s="47">
        <f>SUM(E47:E50)</f>
        <v>1772</v>
      </c>
      <c r="F46" s="47">
        <f t="shared" ref="F46:J46" si="11">F47+F48+F49+F50</f>
        <v>10950</v>
      </c>
      <c r="G46" s="47">
        <f t="shared" si="11"/>
        <v>3380</v>
      </c>
      <c r="H46" s="47">
        <f t="shared" si="11"/>
        <v>3380</v>
      </c>
      <c r="I46" s="47">
        <f t="shared" si="11"/>
        <v>3380</v>
      </c>
      <c r="J46" s="47">
        <f t="shared" si="11"/>
        <v>3380</v>
      </c>
      <c r="K46" s="47">
        <f>K47+K48+K49+K50</f>
        <v>3380</v>
      </c>
      <c r="L46" s="103" t="s">
        <v>199</v>
      </c>
      <c r="M46" s="104" t="s">
        <v>46</v>
      </c>
    </row>
    <row r="47" spans="1:13" ht="24.75" thickBot="1" x14ac:dyDescent="0.25">
      <c r="A47" s="108"/>
      <c r="B47" s="104"/>
      <c r="C47" s="103"/>
      <c r="D47" s="45" t="s">
        <v>8</v>
      </c>
      <c r="E47" s="47">
        <f t="shared" ref="E47:E49" si="12">SUM(E52,E57,E62)</f>
        <v>0</v>
      </c>
      <c r="F47" s="47">
        <f>G47+H47+I47+J47+K47</f>
        <v>0</v>
      </c>
      <c r="G47" s="47">
        <f t="shared" ref="G47:K49" si="13">G52+G57+G62</f>
        <v>0</v>
      </c>
      <c r="H47" s="47">
        <f t="shared" si="13"/>
        <v>0</v>
      </c>
      <c r="I47" s="47">
        <f t="shared" si="13"/>
        <v>0</v>
      </c>
      <c r="J47" s="47">
        <f t="shared" si="13"/>
        <v>0</v>
      </c>
      <c r="K47" s="47">
        <f t="shared" si="13"/>
        <v>0</v>
      </c>
      <c r="L47" s="103"/>
      <c r="M47" s="104"/>
    </row>
    <row r="48" spans="1:13" ht="24.75" thickBot="1" x14ac:dyDescent="0.25">
      <c r="A48" s="108"/>
      <c r="B48" s="104"/>
      <c r="C48" s="103"/>
      <c r="D48" s="45" t="s">
        <v>7</v>
      </c>
      <c r="E48" s="47">
        <f t="shared" si="12"/>
        <v>0</v>
      </c>
      <c r="F48" s="47">
        <f>G48+H48+I48+J48+K48</f>
        <v>0</v>
      </c>
      <c r="G48" s="47">
        <f t="shared" si="13"/>
        <v>0</v>
      </c>
      <c r="H48" s="47">
        <f t="shared" si="13"/>
        <v>0</v>
      </c>
      <c r="I48" s="47">
        <f t="shared" si="13"/>
        <v>0</v>
      </c>
      <c r="J48" s="47">
        <f t="shared" si="13"/>
        <v>0</v>
      </c>
      <c r="K48" s="47">
        <f t="shared" si="13"/>
        <v>0</v>
      </c>
      <c r="L48" s="103"/>
      <c r="M48" s="104"/>
    </row>
    <row r="49" spans="1:13" ht="13.5" thickBot="1" x14ac:dyDescent="0.25">
      <c r="A49" s="108"/>
      <c r="B49" s="104"/>
      <c r="C49" s="103"/>
      <c r="D49" s="45" t="s">
        <v>19</v>
      </c>
      <c r="E49" s="47">
        <f t="shared" si="12"/>
        <v>0</v>
      </c>
      <c r="F49" s="47">
        <f>G49+H49+I49+J49+K49</f>
        <v>0</v>
      </c>
      <c r="G49" s="47">
        <f t="shared" si="13"/>
        <v>0</v>
      </c>
      <c r="H49" s="47">
        <f t="shared" si="13"/>
        <v>0</v>
      </c>
      <c r="I49" s="47">
        <f t="shared" si="13"/>
        <v>0</v>
      </c>
      <c r="J49" s="47">
        <f t="shared" si="13"/>
        <v>0</v>
      </c>
      <c r="K49" s="47">
        <f t="shared" si="13"/>
        <v>0</v>
      </c>
      <c r="L49" s="103"/>
      <c r="M49" s="104"/>
    </row>
    <row r="50" spans="1:13" ht="24.75" thickBot="1" x14ac:dyDescent="0.25">
      <c r="A50" s="108"/>
      <c r="B50" s="104"/>
      <c r="C50" s="103"/>
      <c r="D50" s="45" t="s">
        <v>30</v>
      </c>
      <c r="E50" s="47">
        <f>E55</f>
        <v>1772</v>
      </c>
      <c r="F50" s="47">
        <v>10950</v>
      </c>
      <c r="G50" s="47">
        <f>G55</f>
        <v>3380</v>
      </c>
      <c r="H50" s="47">
        <f>H55</f>
        <v>3380</v>
      </c>
      <c r="I50" s="47">
        <f>I55</f>
        <v>3380</v>
      </c>
      <c r="J50" s="47">
        <f>J55</f>
        <v>3380</v>
      </c>
      <c r="K50" s="47">
        <f>K55</f>
        <v>3380</v>
      </c>
      <c r="L50" s="103"/>
      <c r="M50" s="104"/>
    </row>
    <row r="51" spans="1:13" ht="13.5" thickBot="1" x14ac:dyDescent="0.25">
      <c r="A51" s="108" t="s">
        <v>32</v>
      </c>
      <c r="B51" s="104" t="s">
        <v>106</v>
      </c>
      <c r="C51" s="103" t="s">
        <v>92</v>
      </c>
      <c r="D51" s="45" t="s">
        <v>6</v>
      </c>
      <c r="E51" s="47">
        <f>SUM(E52:E55)</f>
        <v>1772</v>
      </c>
      <c r="F51" s="47">
        <f t="shared" ref="F51:J51" si="14">F52+F53+F54+F55</f>
        <v>16900</v>
      </c>
      <c r="G51" s="47">
        <f t="shared" si="14"/>
        <v>3380</v>
      </c>
      <c r="H51" s="47">
        <f t="shared" si="14"/>
        <v>3380</v>
      </c>
      <c r="I51" s="47">
        <f t="shared" si="14"/>
        <v>3380</v>
      </c>
      <c r="J51" s="47">
        <f t="shared" si="14"/>
        <v>3380</v>
      </c>
      <c r="K51" s="47">
        <f>K52+K53+K54+K55</f>
        <v>3380</v>
      </c>
      <c r="L51" s="103" t="s">
        <v>199</v>
      </c>
      <c r="M51" s="104" t="s">
        <v>50</v>
      </c>
    </row>
    <row r="52" spans="1:13" ht="24.75" thickBot="1" x14ac:dyDescent="0.25">
      <c r="A52" s="108"/>
      <c r="B52" s="104"/>
      <c r="C52" s="103"/>
      <c r="D52" s="45" t="s">
        <v>8</v>
      </c>
      <c r="E52" s="47">
        <v>0</v>
      </c>
      <c r="F52" s="47">
        <f>G52+H52+I52+J52+K52</f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103"/>
      <c r="M52" s="104"/>
    </row>
    <row r="53" spans="1:13" ht="37.5" customHeight="1" thickBot="1" x14ac:dyDescent="0.25">
      <c r="A53" s="108"/>
      <c r="B53" s="104"/>
      <c r="C53" s="103"/>
      <c r="D53" s="45" t="s">
        <v>7</v>
      </c>
      <c r="E53" s="47">
        <v>0</v>
      </c>
      <c r="F53" s="47">
        <f>G53+H53+I53+J53+K53</f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103"/>
      <c r="M53" s="104"/>
    </row>
    <row r="54" spans="1:13" ht="13.5" thickBot="1" x14ac:dyDescent="0.25">
      <c r="A54" s="108"/>
      <c r="B54" s="104"/>
      <c r="C54" s="103"/>
      <c r="D54" s="45" t="s">
        <v>19</v>
      </c>
      <c r="E54" s="47">
        <v>0</v>
      </c>
      <c r="F54" s="47">
        <f>G54+H54+I54+J54+K54</f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103"/>
      <c r="M54" s="104"/>
    </row>
    <row r="55" spans="1:13" ht="88.5" customHeight="1" thickBot="1" x14ac:dyDescent="0.25">
      <c r="A55" s="108"/>
      <c r="B55" s="104"/>
      <c r="C55" s="103"/>
      <c r="D55" s="45" t="s">
        <v>20</v>
      </c>
      <c r="E55" s="47">
        <v>1772</v>
      </c>
      <c r="F55" s="47">
        <f>G55+H55+I55+J55+K55</f>
        <v>16900</v>
      </c>
      <c r="G55" s="47">
        <v>3380</v>
      </c>
      <c r="H55" s="47">
        <v>3380</v>
      </c>
      <c r="I55" s="47">
        <v>3380</v>
      </c>
      <c r="J55" s="47">
        <v>3380</v>
      </c>
      <c r="K55" s="47">
        <v>3380</v>
      </c>
      <c r="L55" s="103"/>
      <c r="M55" s="104"/>
    </row>
    <row r="56" spans="1:13" ht="28.5" customHeight="1" thickBot="1" x14ac:dyDescent="0.25">
      <c r="A56" s="113" t="s">
        <v>107</v>
      </c>
      <c r="B56" s="104" t="s">
        <v>108</v>
      </c>
      <c r="C56" s="103" t="s">
        <v>92</v>
      </c>
      <c r="D56" s="45" t="s">
        <v>6</v>
      </c>
      <c r="E56" s="47">
        <f>SUM(E57:E60)</f>
        <v>19845</v>
      </c>
      <c r="F56" s="47">
        <f t="shared" ref="F56" si="15">F57+F58+F59+F60</f>
        <v>48806</v>
      </c>
      <c r="G56" s="47">
        <f>G57+G58+G59+G60</f>
        <v>11530</v>
      </c>
      <c r="H56" s="47">
        <f t="shared" ref="H56:K56" si="16">H57+H58+H59+H60</f>
        <v>11530</v>
      </c>
      <c r="I56" s="47">
        <f t="shared" si="16"/>
        <v>11530</v>
      </c>
      <c r="J56" s="47">
        <f t="shared" si="16"/>
        <v>11530</v>
      </c>
      <c r="K56" s="47">
        <f t="shared" si="16"/>
        <v>11530</v>
      </c>
      <c r="L56" s="103" t="s">
        <v>199</v>
      </c>
      <c r="M56" s="104" t="s">
        <v>49</v>
      </c>
    </row>
    <row r="57" spans="1:13" ht="36.75" customHeight="1" thickBot="1" x14ac:dyDescent="0.25">
      <c r="A57" s="113"/>
      <c r="B57" s="104"/>
      <c r="C57" s="103"/>
      <c r="D57" s="45" t="s">
        <v>8</v>
      </c>
      <c r="E57" s="47">
        <v>0</v>
      </c>
      <c r="F57" s="47">
        <f>G57+H57+I57+J57+K57</f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103"/>
      <c r="M57" s="104"/>
    </row>
    <row r="58" spans="1:13" ht="33" customHeight="1" thickBot="1" x14ac:dyDescent="0.25">
      <c r="A58" s="113"/>
      <c r="B58" s="104"/>
      <c r="C58" s="103"/>
      <c r="D58" s="45" t="s">
        <v>7</v>
      </c>
      <c r="E58" s="47">
        <v>0</v>
      </c>
      <c r="F58" s="47">
        <f>G58+H58+I58+J58+K58</f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103"/>
      <c r="M58" s="104"/>
    </row>
    <row r="59" spans="1:13" ht="26.25" customHeight="1" thickBot="1" x14ac:dyDescent="0.25">
      <c r="A59" s="113"/>
      <c r="B59" s="104"/>
      <c r="C59" s="103"/>
      <c r="D59" s="45" t="s">
        <v>19</v>
      </c>
      <c r="E59" s="47">
        <v>0</v>
      </c>
      <c r="F59" s="47">
        <f>G59+H59+I59+J59+K59</f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103"/>
      <c r="M59" s="104"/>
    </row>
    <row r="60" spans="1:13" ht="43.5" customHeight="1" thickBot="1" x14ac:dyDescent="0.25">
      <c r="A60" s="113"/>
      <c r="B60" s="104"/>
      <c r="C60" s="103"/>
      <c r="D60" s="45" t="s">
        <v>20</v>
      </c>
      <c r="E60" s="47">
        <v>19845</v>
      </c>
      <c r="F60" s="47">
        <v>48806</v>
      </c>
      <c r="G60" s="47">
        <f>G65+G70+G75</f>
        <v>11530</v>
      </c>
      <c r="H60" s="47">
        <f t="shared" ref="H60:J60" si="17">H65+H70+H75</f>
        <v>11530</v>
      </c>
      <c r="I60" s="47">
        <f t="shared" si="17"/>
        <v>11530</v>
      </c>
      <c r="J60" s="47">
        <f t="shared" si="17"/>
        <v>11530</v>
      </c>
      <c r="K60" s="47">
        <f>K65+K70+K75</f>
        <v>11530</v>
      </c>
      <c r="L60" s="103"/>
      <c r="M60" s="104"/>
    </row>
    <row r="61" spans="1:13" ht="24.75" customHeight="1" thickBot="1" x14ac:dyDescent="0.25">
      <c r="A61" s="115" t="s">
        <v>33</v>
      </c>
      <c r="B61" s="98" t="s">
        <v>109</v>
      </c>
      <c r="C61" s="103" t="s">
        <v>92</v>
      </c>
      <c r="D61" s="45" t="s">
        <v>6</v>
      </c>
      <c r="E61" s="47">
        <f>SUM(E62:E65)</f>
        <v>731</v>
      </c>
      <c r="F61" s="47">
        <f>SUM(G61:K61)</f>
        <v>0</v>
      </c>
      <c r="G61" s="47">
        <f>SUM(G62:G65)</f>
        <v>0</v>
      </c>
      <c r="H61" s="47">
        <f>SUM(H62:H65)</f>
        <v>0</v>
      </c>
      <c r="I61" s="47">
        <f>SUM(I62:I65)</f>
        <v>0</v>
      </c>
      <c r="J61" s="47">
        <f>SUM(J62:J65)</f>
        <v>0</v>
      </c>
      <c r="K61" s="47">
        <f>SUM(K62:K65)</f>
        <v>0</v>
      </c>
      <c r="L61" s="103" t="s">
        <v>199</v>
      </c>
      <c r="M61" s="98" t="s">
        <v>49</v>
      </c>
    </row>
    <row r="62" spans="1:13" ht="27.75" customHeight="1" thickBot="1" x14ac:dyDescent="0.25">
      <c r="A62" s="116"/>
      <c r="B62" s="101"/>
      <c r="C62" s="103"/>
      <c r="D62" s="45" t="s">
        <v>8</v>
      </c>
      <c r="E62" s="47">
        <v>0</v>
      </c>
      <c r="F62" s="47">
        <f>SUM(G62:K62)</f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103"/>
      <c r="M62" s="101"/>
    </row>
    <row r="63" spans="1:13" ht="32.25" customHeight="1" thickBot="1" x14ac:dyDescent="0.25">
      <c r="A63" s="116"/>
      <c r="B63" s="101"/>
      <c r="C63" s="103"/>
      <c r="D63" s="45" t="s">
        <v>7</v>
      </c>
      <c r="E63" s="47">
        <v>0</v>
      </c>
      <c r="F63" s="47">
        <f>SUM(G63:K63)</f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103"/>
      <c r="M63" s="101"/>
    </row>
    <row r="64" spans="1:13" ht="28.5" customHeight="1" thickBot="1" x14ac:dyDescent="0.25">
      <c r="A64" s="116"/>
      <c r="B64" s="101"/>
      <c r="C64" s="103"/>
      <c r="D64" s="45" t="s">
        <v>19</v>
      </c>
      <c r="E64" s="47">
        <v>0</v>
      </c>
      <c r="F64" s="47">
        <f>SUM(G64:K64)</f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103"/>
      <c r="M64" s="101"/>
    </row>
    <row r="65" spans="1:13" ht="30" customHeight="1" thickBot="1" x14ac:dyDescent="0.25">
      <c r="A65" s="117"/>
      <c r="B65" s="102"/>
      <c r="C65" s="103"/>
      <c r="D65" s="45" t="s">
        <v>20</v>
      </c>
      <c r="E65" s="47">
        <v>731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103"/>
      <c r="M65" s="102"/>
    </row>
    <row r="66" spans="1:13" ht="13.5" thickBot="1" x14ac:dyDescent="0.25">
      <c r="A66" s="108" t="s">
        <v>110</v>
      </c>
      <c r="B66" s="104" t="s">
        <v>111</v>
      </c>
      <c r="C66" s="103" t="s">
        <v>92</v>
      </c>
      <c r="D66" s="45" t="s">
        <v>6</v>
      </c>
      <c r="E66" s="47">
        <f>SUM(E67:E70)</f>
        <v>653</v>
      </c>
      <c r="F66" s="47">
        <f t="shared" ref="F66:J66" si="18">F67+F68+F69+F70</f>
        <v>5150</v>
      </c>
      <c r="G66" s="47">
        <f t="shared" si="18"/>
        <v>1030</v>
      </c>
      <c r="H66" s="47">
        <f t="shared" si="18"/>
        <v>1030</v>
      </c>
      <c r="I66" s="47">
        <f t="shared" si="18"/>
        <v>1030</v>
      </c>
      <c r="J66" s="47">
        <f t="shared" si="18"/>
        <v>1030</v>
      </c>
      <c r="K66" s="47">
        <f>K67+K68+K69+K70</f>
        <v>1030</v>
      </c>
      <c r="L66" s="103" t="s">
        <v>199</v>
      </c>
      <c r="M66" s="104" t="s">
        <v>39</v>
      </c>
    </row>
    <row r="67" spans="1:13" ht="24.75" thickBot="1" x14ac:dyDescent="0.25">
      <c r="A67" s="108"/>
      <c r="B67" s="104"/>
      <c r="C67" s="103"/>
      <c r="D67" s="45" t="s">
        <v>8</v>
      </c>
      <c r="E67" s="47">
        <f t="shared" ref="E67:E69" si="19">SUM(E72)</f>
        <v>0</v>
      </c>
      <c r="F67" s="47">
        <f>G67+H67+I67+J67+K67</f>
        <v>0</v>
      </c>
      <c r="G67" s="47">
        <f t="shared" ref="G67:K69" si="20">G72</f>
        <v>0</v>
      </c>
      <c r="H67" s="47">
        <f t="shared" si="20"/>
        <v>0</v>
      </c>
      <c r="I67" s="47">
        <f t="shared" si="20"/>
        <v>0</v>
      </c>
      <c r="J67" s="47">
        <f t="shared" si="20"/>
        <v>0</v>
      </c>
      <c r="K67" s="47">
        <f t="shared" si="20"/>
        <v>0</v>
      </c>
      <c r="L67" s="103"/>
      <c r="M67" s="104"/>
    </row>
    <row r="68" spans="1:13" ht="24.75" thickBot="1" x14ac:dyDescent="0.25">
      <c r="A68" s="108"/>
      <c r="B68" s="104"/>
      <c r="C68" s="103"/>
      <c r="D68" s="45" t="s">
        <v>7</v>
      </c>
      <c r="E68" s="47">
        <f t="shared" si="19"/>
        <v>0</v>
      </c>
      <c r="F68" s="47">
        <f>G68+H68+I68+J68+K68</f>
        <v>0</v>
      </c>
      <c r="G68" s="47">
        <f t="shared" si="20"/>
        <v>0</v>
      </c>
      <c r="H68" s="47">
        <f t="shared" si="20"/>
        <v>0</v>
      </c>
      <c r="I68" s="47">
        <f t="shared" si="20"/>
        <v>0</v>
      </c>
      <c r="J68" s="47">
        <f t="shared" si="20"/>
        <v>0</v>
      </c>
      <c r="K68" s="47">
        <f t="shared" si="20"/>
        <v>0</v>
      </c>
      <c r="L68" s="103"/>
      <c r="M68" s="104"/>
    </row>
    <row r="69" spans="1:13" ht="13.5" thickBot="1" x14ac:dyDescent="0.25">
      <c r="A69" s="108"/>
      <c r="B69" s="104"/>
      <c r="C69" s="103"/>
      <c r="D69" s="45" t="s">
        <v>19</v>
      </c>
      <c r="E69" s="47">
        <f t="shared" si="19"/>
        <v>0</v>
      </c>
      <c r="F69" s="47">
        <f>G69+H69+I69+J69+K69</f>
        <v>0</v>
      </c>
      <c r="G69" s="47">
        <f t="shared" si="20"/>
        <v>0</v>
      </c>
      <c r="H69" s="47">
        <f t="shared" si="20"/>
        <v>0</v>
      </c>
      <c r="I69" s="47">
        <f t="shared" si="20"/>
        <v>0</v>
      </c>
      <c r="J69" s="47">
        <f t="shared" si="20"/>
        <v>0</v>
      </c>
      <c r="K69" s="47">
        <f t="shared" si="20"/>
        <v>0</v>
      </c>
      <c r="L69" s="103"/>
      <c r="M69" s="104"/>
    </row>
    <row r="70" spans="1:13" ht="24.75" thickBot="1" x14ac:dyDescent="0.25">
      <c r="A70" s="108"/>
      <c r="B70" s="104"/>
      <c r="C70" s="103"/>
      <c r="D70" s="45" t="s">
        <v>20</v>
      </c>
      <c r="E70" s="47">
        <v>653</v>
      </c>
      <c r="F70" s="47">
        <f>G70+H70+I70+J70+K70</f>
        <v>5150</v>
      </c>
      <c r="G70" s="47">
        <v>1030</v>
      </c>
      <c r="H70" s="47">
        <v>1030</v>
      </c>
      <c r="I70" s="47">
        <v>1030</v>
      </c>
      <c r="J70" s="47">
        <v>1030</v>
      </c>
      <c r="K70" s="47">
        <v>1030</v>
      </c>
      <c r="L70" s="103"/>
      <c r="M70" s="104"/>
    </row>
    <row r="71" spans="1:13" ht="28.5" customHeight="1" thickBot="1" x14ac:dyDescent="0.25">
      <c r="A71" s="114" t="s">
        <v>112</v>
      </c>
      <c r="B71" s="104" t="s">
        <v>113</v>
      </c>
      <c r="C71" s="103" t="s">
        <v>92</v>
      </c>
      <c r="D71" s="45" t="s">
        <v>6</v>
      </c>
      <c r="E71" s="47">
        <f>SUM(E72:E75)</f>
        <v>18462</v>
      </c>
      <c r="F71" s="47">
        <f t="shared" ref="F71:J71" si="21">F72+F73+F74+F75</f>
        <v>48806</v>
      </c>
      <c r="G71" s="47">
        <f t="shared" si="21"/>
        <v>10500</v>
      </c>
      <c r="H71" s="47">
        <f t="shared" si="21"/>
        <v>10500</v>
      </c>
      <c r="I71" s="47">
        <f t="shared" si="21"/>
        <v>10500</v>
      </c>
      <c r="J71" s="47">
        <f t="shared" si="21"/>
        <v>10500</v>
      </c>
      <c r="K71" s="47">
        <f>K72+K73+K74+K75</f>
        <v>10500</v>
      </c>
      <c r="L71" s="103" t="s">
        <v>199</v>
      </c>
      <c r="M71" s="105" t="s">
        <v>51</v>
      </c>
    </row>
    <row r="72" spans="1:13" ht="30" customHeight="1" thickBot="1" x14ac:dyDescent="0.25">
      <c r="A72" s="114"/>
      <c r="B72" s="104"/>
      <c r="C72" s="103"/>
      <c r="D72" s="45" t="s">
        <v>8</v>
      </c>
      <c r="E72" s="47">
        <v>0</v>
      </c>
      <c r="F72" s="47">
        <f>G72+H72+I72+J72+K72</f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103"/>
      <c r="M72" s="106"/>
    </row>
    <row r="73" spans="1:13" ht="32.25" customHeight="1" thickBot="1" x14ac:dyDescent="0.25">
      <c r="A73" s="114"/>
      <c r="B73" s="104"/>
      <c r="C73" s="103"/>
      <c r="D73" s="45" t="s">
        <v>7</v>
      </c>
      <c r="E73" s="47">
        <v>0</v>
      </c>
      <c r="F73" s="47">
        <f>G73+H73+I73+J73+K73</f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103"/>
      <c r="M73" s="106"/>
    </row>
    <row r="74" spans="1:13" ht="25.5" customHeight="1" thickBot="1" x14ac:dyDescent="0.25">
      <c r="A74" s="114"/>
      <c r="B74" s="104"/>
      <c r="C74" s="103"/>
      <c r="D74" s="45" t="s">
        <v>19</v>
      </c>
      <c r="E74" s="47">
        <v>0</v>
      </c>
      <c r="F74" s="47">
        <f>G74+H74+I74+J74+K74</f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103"/>
      <c r="M74" s="106"/>
    </row>
    <row r="75" spans="1:13" ht="24.75" customHeight="1" thickBot="1" x14ac:dyDescent="0.25">
      <c r="A75" s="114"/>
      <c r="B75" s="104"/>
      <c r="C75" s="103"/>
      <c r="D75" s="45" t="s">
        <v>20</v>
      </c>
      <c r="E75" s="47">
        <v>18462</v>
      </c>
      <c r="F75" s="47">
        <v>48806</v>
      </c>
      <c r="G75" s="47">
        <v>10500</v>
      </c>
      <c r="H75" s="47">
        <v>10500</v>
      </c>
      <c r="I75" s="47">
        <v>10500</v>
      </c>
      <c r="J75" s="47">
        <v>10500</v>
      </c>
      <c r="K75" s="47">
        <v>10500</v>
      </c>
      <c r="L75" s="103"/>
      <c r="M75" s="107"/>
    </row>
    <row r="76" spans="1:13" ht="15.75" customHeight="1" thickBot="1" x14ac:dyDescent="0.25">
      <c r="A76" s="113" t="s">
        <v>62</v>
      </c>
      <c r="B76" s="104" t="s">
        <v>114</v>
      </c>
      <c r="C76" s="103" t="s">
        <v>92</v>
      </c>
      <c r="D76" s="45" t="s">
        <v>6</v>
      </c>
      <c r="E76" s="118" t="s">
        <v>115</v>
      </c>
      <c r="F76" s="119"/>
      <c r="G76" s="119"/>
      <c r="H76" s="119"/>
      <c r="I76" s="119"/>
      <c r="J76" s="119"/>
      <c r="K76" s="120"/>
      <c r="L76" s="103" t="s">
        <v>116</v>
      </c>
      <c r="M76" s="104" t="s">
        <v>69</v>
      </c>
    </row>
    <row r="77" spans="1:13" ht="24.75" thickBot="1" x14ac:dyDescent="0.25">
      <c r="A77" s="113"/>
      <c r="B77" s="104"/>
      <c r="C77" s="103"/>
      <c r="D77" s="45" t="s">
        <v>8</v>
      </c>
      <c r="E77" s="121"/>
      <c r="F77" s="122"/>
      <c r="G77" s="122"/>
      <c r="H77" s="122"/>
      <c r="I77" s="122"/>
      <c r="J77" s="122"/>
      <c r="K77" s="123"/>
      <c r="L77" s="103"/>
      <c r="M77" s="104"/>
    </row>
    <row r="78" spans="1:13" ht="24.75" thickBot="1" x14ac:dyDescent="0.25">
      <c r="A78" s="113"/>
      <c r="B78" s="104"/>
      <c r="C78" s="103"/>
      <c r="D78" s="45" t="s">
        <v>7</v>
      </c>
      <c r="E78" s="121"/>
      <c r="F78" s="122"/>
      <c r="G78" s="122"/>
      <c r="H78" s="122"/>
      <c r="I78" s="122"/>
      <c r="J78" s="122"/>
      <c r="K78" s="123"/>
      <c r="L78" s="103"/>
      <c r="M78" s="104"/>
    </row>
    <row r="79" spans="1:13" ht="15.75" customHeight="1" thickBot="1" x14ac:dyDescent="0.25">
      <c r="A79" s="113"/>
      <c r="B79" s="104"/>
      <c r="C79" s="103"/>
      <c r="D79" s="45" t="s">
        <v>19</v>
      </c>
      <c r="E79" s="121"/>
      <c r="F79" s="122"/>
      <c r="G79" s="122"/>
      <c r="H79" s="122"/>
      <c r="I79" s="122"/>
      <c r="J79" s="122"/>
      <c r="K79" s="123"/>
      <c r="L79" s="103"/>
      <c r="M79" s="104"/>
    </row>
    <row r="80" spans="1:13" ht="24.75" thickBot="1" x14ac:dyDescent="0.25">
      <c r="A80" s="113"/>
      <c r="B80" s="104"/>
      <c r="C80" s="103"/>
      <c r="D80" s="45" t="s">
        <v>20</v>
      </c>
      <c r="E80" s="124"/>
      <c r="F80" s="125"/>
      <c r="G80" s="125"/>
      <c r="H80" s="125"/>
      <c r="I80" s="125"/>
      <c r="J80" s="125"/>
      <c r="K80" s="126"/>
      <c r="L80" s="103"/>
      <c r="M80" s="104"/>
    </row>
    <row r="81" spans="1:13" ht="42" customHeight="1" thickBot="1" x14ac:dyDescent="0.25">
      <c r="A81" s="114" t="s">
        <v>117</v>
      </c>
      <c r="B81" s="104" t="s">
        <v>118</v>
      </c>
      <c r="C81" s="103" t="s">
        <v>92</v>
      </c>
      <c r="D81" s="45" t="s">
        <v>6</v>
      </c>
      <c r="E81" s="118" t="s">
        <v>115</v>
      </c>
      <c r="F81" s="119"/>
      <c r="G81" s="119"/>
      <c r="H81" s="119"/>
      <c r="I81" s="119"/>
      <c r="J81" s="119"/>
      <c r="K81" s="120"/>
      <c r="L81" s="103" t="s">
        <v>116</v>
      </c>
      <c r="M81" s="104" t="s">
        <v>121</v>
      </c>
    </row>
    <row r="82" spans="1:13" ht="24.75" thickBot="1" x14ac:dyDescent="0.25">
      <c r="A82" s="114"/>
      <c r="B82" s="104"/>
      <c r="C82" s="103"/>
      <c r="D82" s="45" t="s">
        <v>8</v>
      </c>
      <c r="E82" s="121"/>
      <c r="F82" s="122"/>
      <c r="G82" s="122"/>
      <c r="H82" s="122"/>
      <c r="I82" s="122"/>
      <c r="J82" s="122"/>
      <c r="K82" s="123"/>
      <c r="L82" s="103"/>
      <c r="M82" s="104"/>
    </row>
    <row r="83" spans="1:13" ht="24.75" thickBot="1" x14ac:dyDescent="0.25">
      <c r="A83" s="114"/>
      <c r="B83" s="104"/>
      <c r="C83" s="103"/>
      <c r="D83" s="45" t="s">
        <v>7</v>
      </c>
      <c r="E83" s="121"/>
      <c r="F83" s="122"/>
      <c r="G83" s="122"/>
      <c r="H83" s="122"/>
      <c r="I83" s="122"/>
      <c r="J83" s="122"/>
      <c r="K83" s="123"/>
      <c r="L83" s="103"/>
      <c r="M83" s="104"/>
    </row>
    <row r="84" spans="1:13" ht="15.75" customHeight="1" thickBot="1" x14ac:dyDescent="0.25">
      <c r="A84" s="114"/>
      <c r="B84" s="104"/>
      <c r="C84" s="103"/>
      <c r="D84" s="45" t="s">
        <v>19</v>
      </c>
      <c r="E84" s="121"/>
      <c r="F84" s="122"/>
      <c r="G84" s="122"/>
      <c r="H84" s="122"/>
      <c r="I84" s="122"/>
      <c r="J84" s="122"/>
      <c r="K84" s="123"/>
      <c r="L84" s="103"/>
      <c r="M84" s="104"/>
    </row>
    <row r="85" spans="1:13" ht="39.75" customHeight="1" thickBot="1" x14ac:dyDescent="0.25">
      <c r="A85" s="114"/>
      <c r="B85" s="104"/>
      <c r="C85" s="103"/>
      <c r="D85" s="45" t="s">
        <v>20</v>
      </c>
      <c r="E85" s="124"/>
      <c r="F85" s="125"/>
      <c r="G85" s="125"/>
      <c r="H85" s="125"/>
      <c r="I85" s="125"/>
      <c r="J85" s="125"/>
      <c r="K85" s="126"/>
      <c r="L85" s="103"/>
      <c r="M85" s="104"/>
    </row>
    <row r="86" spans="1:13" ht="30.75" customHeight="1" thickBot="1" x14ac:dyDescent="0.25">
      <c r="A86" s="115" t="s">
        <v>119</v>
      </c>
      <c r="B86" s="98" t="s">
        <v>120</v>
      </c>
      <c r="C86" s="103" t="s">
        <v>92</v>
      </c>
      <c r="D86" s="45" t="s">
        <v>6</v>
      </c>
      <c r="E86" s="118" t="s">
        <v>115</v>
      </c>
      <c r="F86" s="119"/>
      <c r="G86" s="119"/>
      <c r="H86" s="119"/>
      <c r="I86" s="119"/>
      <c r="J86" s="119"/>
      <c r="K86" s="120"/>
      <c r="L86" s="103" t="s">
        <v>116</v>
      </c>
      <c r="M86" s="98" t="s">
        <v>69</v>
      </c>
    </row>
    <row r="87" spans="1:13" ht="33" customHeight="1" thickBot="1" x14ac:dyDescent="0.25">
      <c r="A87" s="116"/>
      <c r="B87" s="101"/>
      <c r="C87" s="103"/>
      <c r="D87" s="45" t="s">
        <v>8</v>
      </c>
      <c r="E87" s="121"/>
      <c r="F87" s="122"/>
      <c r="G87" s="122"/>
      <c r="H87" s="122"/>
      <c r="I87" s="122"/>
      <c r="J87" s="122"/>
      <c r="K87" s="123"/>
      <c r="L87" s="103"/>
      <c r="M87" s="101"/>
    </row>
    <row r="88" spans="1:13" ht="31.5" customHeight="1" thickBot="1" x14ac:dyDescent="0.25">
      <c r="A88" s="116"/>
      <c r="B88" s="101"/>
      <c r="C88" s="103"/>
      <c r="D88" s="45" t="s">
        <v>7</v>
      </c>
      <c r="E88" s="121"/>
      <c r="F88" s="122"/>
      <c r="G88" s="122"/>
      <c r="H88" s="122"/>
      <c r="I88" s="122"/>
      <c r="J88" s="122"/>
      <c r="K88" s="123"/>
      <c r="L88" s="103"/>
      <c r="M88" s="101"/>
    </row>
    <row r="89" spans="1:13" ht="18" customHeight="1" thickBot="1" x14ac:dyDescent="0.25">
      <c r="A89" s="116"/>
      <c r="B89" s="101"/>
      <c r="C89" s="103"/>
      <c r="D89" s="45" t="s">
        <v>19</v>
      </c>
      <c r="E89" s="121"/>
      <c r="F89" s="122"/>
      <c r="G89" s="122"/>
      <c r="H89" s="122"/>
      <c r="I89" s="122"/>
      <c r="J89" s="122"/>
      <c r="K89" s="123"/>
      <c r="L89" s="103"/>
      <c r="M89" s="101"/>
    </row>
    <row r="90" spans="1:13" ht="27" customHeight="1" thickBot="1" x14ac:dyDescent="0.25">
      <c r="A90" s="117"/>
      <c r="B90" s="102"/>
      <c r="C90" s="103"/>
      <c r="D90" s="45" t="s">
        <v>20</v>
      </c>
      <c r="E90" s="124"/>
      <c r="F90" s="125"/>
      <c r="G90" s="125"/>
      <c r="H90" s="125"/>
      <c r="I90" s="125"/>
      <c r="J90" s="125"/>
      <c r="K90" s="126"/>
      <c r="L90" s="103"/>
      <c r="M90" s="102"/>
    </row>
    <row r="91" spans="1:13" ht="13.5" thickBot="1" x14ac:dyDescent="0.25">
      <c r="A91" s="113" t="s">
        <v>63</v>
      </c>
      <c r="B91" s="98" t="s">
        <v>122</v>
      </c>
      <c r="C91" s="103" t="s">
        <v>92</v>
      </c>
      <c r="D91" s="45" t="s">
        <v>6</v>
      </c>
      <c r="E91" s="51">
        <f>SUM(E92:E95)</f>
        <v>0</v>
      </c>
      <c r="F91" s="47">
        <v>0</v>
      </c>
      <c r="G91" s="47">
        <f t="shared" ref="G91:K91" si="22">G92+G93+G94+G95</f>
        <v>0</v>
      </c>
      <c r="H91" s="47">
        <f t="shared" si="22"/>
        <v>0</v>
      </c>
      <c r="I91" s="47">
        <f t="shared" si="22"/>
        <v>0</v>
      </c>
      <c r="J91" s="47">
        <f t="shared" si="22"/>
        <v>0</v>
      </c>
      <c r="K91" s="47">
        <f t="shared" si="22"/>
        <v>0</v>
      </c>
      <c r="L91" s="103" t="s">
        <v>123</v>
      </c>
      <c r="M91" s="104" t="s">
        <v>47</v>
      </c>
    </row>
    <row r="92" spans="1:13" ht="24.75" thickBot="1" x14ac:dyDescent="0.25">
      <c r="A92" s="113"/>
      <c r="B92" s="101"/>
      <c r="C92" s="103"/>
      <c r="D92" s="45" t="s">
        <v>8</v>
      </c>
      <c r="E92" s="51">
        <v>0</v>
      </c>
      <c r="F92" s="47">
        <f>G92+H92+I92+J92+K92</f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103"/>
      <c r="M92" s="104"/>
    </row>
    <row r="93" spans="1:13" ht="24.75" thickBot="1" x14ac:dyDescent="0.25">
      <c r="A93" s="113"/>
      <c r="B93" s="101"/>
      <c r="C93" s="103"/>
      <c r="D93" s="45" t="s">
        <v>7</v>
      </c>
      <c r="E93" s="51">
        <v>0</v>
      </c>
      <c r="F93" s="47">
        <f>G93+H93+I93+J93+K93</f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103"/>
      <c r="M93" s="104"/>
    </row>
    <row r="94" spans="1:13" ht="13.5" thickBot="1" x14ac:dyDescent="0.25">
      <c r="A94" s="113"/>
      <c r="B94" s="101"/>
      <c r="C94" s="103"/>
      <c r="D94" s="45" t="s">
        <v>19</v>
      </c>
      <c r="E94" s="51">
        <v>0</v>
      </c>
      <c r="F94" s="47">
        <f>G94+H94+I94+J94+K94</f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103"/>
      <c r="M94" s="104"/>
    </row>
    <row r="95" spans="1:13" ht="24.75" thickBot="1" x14ac:dyDescent="0.25">
      <c r="A95" s="113"/>
      <c r="B95" s="102"/>
      <c r="C95" s="103"/>
      <c r="D95" s="45" t="s">
        <v>20</v>
      </c>
      <c r="E95" s="51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103"/>
      <c r="M95" s="104"/>
    </row>
    <row r="96" spans="1:13" ht="13.5" thickBot="1" x14ac:dyDescent="0.25">
      <c r="A96" s="127" t="s">
        <v>34</v>
      </c>
      <c r="B96" s="98" t="s">
        <v>124</v>
      </c>
      <c r="C96" s="103" t="s">
        <v>92</v>
      </c>
      <c r="D96" s="45" t="s">
        <v>6</v>
      </c>
      <c r="E96" s="51">
        <v>0</v>
      </c>
      <c r="F96" s="47">
        <f t="shared" ref="F96:K96" si="23">F97+F98+F99+F100</f>
        <v>0</v>
      </c>
      <c r="G96" s="47">
        <f t="shared" si="23"/>
        <v>0</v>
      </c>
      <c r="H96" s="47">
        <f t="shared" si="23"/>
        <v>0</v>
      </c>
      <c r="I96" s="47">
        <f t="shared" si="23"/>
        <v>0</v>
      </c>
      <c r="J96" s="47">
        <f t="shared" si="23"/>
        <v>0</v>
      </c>
      <c r="K96" s="47">
        <f t="shared" si="23"/>
        <v>0</v>
      </c>
      <c r="L96" s="103" t="s">
        <v>123</v>
      </c>
      <c r="M96" s="98" t="s">
        <v>47</v>
      </c>
    </row>
    <row r="97" spans="1:13" ht="24.75" thickBot="1" x14ac:dyDescent="0.25">
      <c r="A97" s="128"/>
      <c r="B97" s="101"/>
      <c r="C97" s="103"/>
      <c r="D97" s="45" t="s">
        <v>8</v>
      </c>
      <c r="E97" s="51">
        <v>0</v>
      </c>
      <c r="F97" s="47">
        <f>G97+H97+I97+J97+K97</f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103"/>
      <c r="M97" s="101"/>
    </row>
    <row r="98" spans="1:13" ht="24.75" thickBot="1" x14ac:dyDescent="0.25">
      <c r="A98" s="128"/>
      <c r="B98" s="101"/>
      <c r="C98" s="103"/>
      <c r="D98" s="45" t="s">
        <v>7</v>
      </c>
      <c r="E98" s="51">
        <v>0</v>
      </c>
      <c r="F98" s="47">
        <f>G98+H98+I98+J98+K98</f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103"/>
      <c r="M98" s="101"/>
    </row>
    <row r="99" spans="1:13" ht="13.5" thickBot="1" x14ac:dyDescent="0.25">
      <c r="A99" s="128"/>
      <c r="B99" s="101"/>
      <c r="C99" s="103"/>
      <c r="D99" s="45" t="s">
        <v>19</v>
      </c>
      <c r="E99" s="51">
        <v>0</v>
      </c>
      <c r="F99" s="47">
        <f>G99+H99+I99+J99+K99</f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103"/>
      <c r="M99" s="101"/>
    </row>
    <row r="100" spans="1:13" ht="24.75" thickBot="1" x14ac:dyDescent="0.25">
      <c r="A100" s="129"/>
      <c r="B100" s="102"/>
      <c r="C100" s="103"/>
      <c r="D100" s="45" t="s">
        <v>20</v>
      </c>
      <c r="E100" s="51">
        <v>0</v>
      </c>
      <c r="F100" s="47">
        <f>G100+H100+I100+J100+K100</f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103"/>
      <c r="M100" s="102"/>
    </row>
    <row r="101" spans="1:13" ht="13.5" customHeight="1" thickBot="1" x14ac:dyDescent="0.25">
      <c r="A101" s="127" t="s">
        <v>125</v>
      </c>
      <c r="B101" s="98" t="s">
        <v>126</v>
      </c>
      <c r="C101" s="103" t="s">
        <v>92</v>
      </c>
      <c r="D101" s="45" t="s">
        <v>6</v>
      </c>
      <c r="E101" s="51">
        <v>0</v>
      </c>
      <c r="F101" s="47">
        <f t="shared" ref="F101:K101" si="24">F102+F103+F104+F105</f>
        <v>0</v>
      </c>
      <c r="G101" s="47">
        <f t="shared" si="24"/>
        <v>0</v>
      </c>
      <c r="H101" s="47">
        <f t="shared" si="24"/>
        <v>0</v>
      </c>
      <c r="I101" s="47">
        <f t="shared" si="24"/>
        <v>0</v>
      </c>
      <c r="J101" s="47">
        <f t="shared" si="24"/>
        <v>0</v>
      </c>
      <c r="K101" s="47">
        <f t="shared" si="24"/>
        <v>0</v>
      </c>
      <c r="L101" s="103" t="s">
        <v>123</v>
      </c>
      <c r="M101" s="98" t="s">
        <v>47</v>
      </c>
    </row>
    <row r="102" spans="1:13" ht="24.75" thickBot="1" x14ac:dyDescent="0.25">
      <c r="A102" s="128"/>
      <c r="B102" s="101"/>
      <c r="C102" s="103"/>
      <c r="D102" s="45" t="s">
        <v>8</v>
      </c>
      <c r="E102" s="51">
        <v>0</v>
      </c>
      <c r="F102" s="47">
        <f>G102+H102+I102+J102+K102</f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103"/>
      <c r="M102" s="99"/>
    </row>
    <row r="103" spans="1:13" ht="24.75" thickBot="1" x14ac:dyDescent="0.25">
      <c r="A103" s="128"/>
      <c r="B103" s="101"/>
      <c r="C103" s="103"/>
      <c r="D103" s="45" t="s">
        <v>7</v>
      </c>
      <c r="E103" s="51">
        <v>0</v>
      </c>
      <c r="F103" s="47">
        <f>G103+H103+I103+J103+K103</f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103"/>
      <c r="M103" s="99"/>
    </row>
    <row r="104" spans="1:13" ht="13.5" thickBot="1" x14ac:dyDescent="0.25">
      <c r="A104" s="128"/>
      <c r="B104" s="101"/>
      <c r="C104" s="103"/>
      <c r="D104" s="45" t="s">
        <v>19</v>
      </c>
      <c r="E104" s="51">
        <v>0</v>
      </c>
      <c r="F104" s="47">
        <f>G104+H104+I104+J104+K104</f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103"/>
      <c r="M104" s="99"/>
    </row>
    <row r="105" spans="1:13" ht="24.75" thickBot="1" x14ac:dyDescent="0.25">
      <c r="A105" s="129"/>
      <c r="B105" s="102"/>
      <c r="C105" s="103"/>
      <c r="D105" s="45" t="s">
        <v>20</v>
      </c>
      <c r="E105" s="51">
        <v>0</v>
      </c>
      <c r="F105" s="47">
        <f>G105+H105+I105+J105+K105</f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103"/>
      <c r="M105" s="100"/>
    </row>
    <row r="106" spans="1:13" ht="39" customHeight="1" thickBot="1" x14ac:dyDescent="0.25">
      <c r="A106" s="127" t="s">
        <v>66</v>
      </c>
      <c r="B106" s="104" t="s">
        <v>127</v>
      </c>
      <c r="C106" s="103" t="s">
        <v>92</v>
      </c>
      <c r="D106" s="45" t="s">
        <v>6</v>
      </c>
      <c r="E106" s="51">
        <v>0</v>
      </c>
      <c r="F106" s="47">
        <f t="shared" ref="F106:K106" si="25">F107+F108+F109+F110</f>
        <v>0</v>
      </c>
      <c r="G106" s="47">
        <f t="shared" si="25"/>
        <v>0</v>
      </c>
      <c r="H106" s="47">
        <f t="shared" si="25"/>
        <v>0</v>
      </c>
      <c r="I106" s="47">
        <f t="shared" si="25"/>
        <v>0</v>
      </c>
      <c r="J106" s="47">
        <f t="shared" si="25"/>
        <v>0</v>
      </c>
      <c r="K106" s="47">
        <f t="shared" si="25"/>
        <v>0</v>
      </c>
      <c r="L106" s="103" t="s">
        <v>128</v>
      </c>
      <c r="M106" s="98" t="s">
        <v>48</v>
      </c>
    </row>
    <row r="107" spans="1:13" ht="26.25" customHeight="1" thickBot="1" x14ac:dyDescent="0.25">
      <c r="A107" s="128"/>
      <c r="B107" s="104"/>
      <c r="C107" s="103"/>
      <c r="D107" s="45" t="s">
        <v>8</v>
      </c>
      <c r="E107" s="51">
        <v>0</v>
      </c>
      <c r="F107" s="47">
        <f>G107+H107+I107+J107+K107</f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103"/>
      <c r="M107" s="101"/>
    </row>
    <row r="108" spans="1:13" ht="24.75" thickBot="1" x14ac:dyDescent="0.25">
      <c r="A108" s="128"/>
      <c r="B108" s="104"/>
      <c r="C108" s="103"/>
      <c r="D108" s="45" t="s">
        <v>7</v>
      </c>
      <c r="E108" s="51">
        <v>0</v>
      </c>
      <c r="F108" s="47">
        <f>G108+H108+I108+J108+K108</f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103"/>
      <c r="M108" s="101"/>
    </row>
    <row r="109" spans="1:13" ht="15.75" customHeight="1" thickBot="1" x14ac:dyDescent="0.25">
      <c r="A109" s="128"/>
      <c r="B109" s="104"/>
      <c r="C109" s="103"/>
      <c r="D109" s="45" t="s">
        <v>19</v>
      </c>
      <c r="E109" s="51">
        <v>0</v>
      </c>
      <c r="F109" s="47">
        <f>G109+H109+I109+J109+K109</f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103"/>
      <c r="M109" s="101"/>
    </row>
    <row r="110" spans="1:13" ht="41.25" customHeight="1" thickBot="1" x14ac:dyDescent="0.25">
      <c r="A110" s="129"/>
      <c r="B110" s="104"/>
      <c r="C110" s="103"/>
      <c r="D110" s="45" t="s">
        <v>20</v>
      </c>
      <c r="E110" s="51">
        <v>0</v>
      </c>
      <c r="F110" s="47">
        <f>G110+H110+I110+J110+K110</f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103"/>
      <c r="M110" s="102"/>
    </row>
    <row r="111" spans="1:13" ht="13.5" thickBot="1" x14ac:dyDescent="0.25">
      <c r="A111" s="113" t="s">
        <v>129</v>
      </c>
      <c r="B111" s="104" t="s">
        <v>132</v>
      </c>
      <c r="C111" s="103" t="s">
        <v>92</v>
      </c>
      <c r="D111" s="45" t="s">
        <v>6</v>
      </c>
      <c r="E111" s="51">
        <v>0</v>
      </c>
      <c r="F111" s="46">
        <f t="shared" ref="F111:K111" si="26">F112+F113+F114+F115</f>
        <v>0</v>
      </c>
      <c r="G111" s="47">
        <f t="shared" si="26"/>
        <v>0</v>
      </c>
      <c r="H111" s="46">
        <f t="shared" si="26"/>
        <v>0</v>
      </c>
      <c r="I111" s="46">
        <f t="shared" si="26"/>
        <v>0</v>
      </c>
      <c r="J111" s="46">
        <f t="shared" si="26"/>
        <v>0</v>
      </c>
      <c r="K111" s="46">
        <f t="shared" si="26"/>
        <v>0</v>
      </c>
      <c r="L111" s="103" t="s">
        <v>128</v>
      </c>
      <c r="M111" s="104" t="s">
        <v>48</v>
      </c>
    </row>
    <row r="112" spans="1:13" ht="24.75" thickBot="1" x14ac:dyDescent="0.25">
      <c r="A112" s="113"/>
      <c r="B112" s="104"/>
      <c r="C112" s="103"/>
      <c r="D112" s="45" t="s">
        <v>8</v>
      </c>
      <c r="E112" s="51">
        <v>0</v>
      </c>
      <c r="F112" s="46">
        <f>G112+H112+I112+J112+K112</f>
        <v>0</v>
      </c>
      <c r="G112" s="47">
        <f>G117+G127</f>
        <v>0</v>
      </c>
      <c r="H112" s="46">
        <f>H117+H127</f>
        <v>0</v>
      </c>
      <c r="I112" s="46">
        <f>I117+I127</f>
        <v>0</v>
      </c>
      <c r="J112" s="46">
        <f>J117+J127</f>
        <v>0</v>
      </c>
      <c r="K112" s="46">
        <f>K117+K127</f>
        <v>0</v>
      </c>
      <c r="L112" s="103"/>
      <c r="M112" s="104"/>
    </row>
    <row r="113" spans="1:13" ht="24.75" thickBot="1" x14ac:dyDescent="0.25">
      <c r="A113" s="113"/>
      <c r="B113" s="104"/>
      <c r="C113" s="103"/>
      <c r="D113" s="45" t="s">
        <v>7</v>
      </c>
      <c r="E113" s="51">
        <v>0</v>
      </c>
      <c r="F113" s="46">
        <f>G113+H113+I113+J113+K113</f>
        <v>0</v>
      </c>
      <c r="G113" s="47">
        <f>G118+G128</f>
        <v>0</v>
      </c>
      <c r="H113" s="46">
        <f t="shared" ref="H113:K115" si="27">H118+H128</f>
        <v>0</v>
      </c>
      <c r="I113" s="46">
        <f t="shared" si="27"/>
        <v>0</v>
      </c>
      <c r="J113" s="46">
        <f t="shared" si="27"/>
        <v>0</v>
      </c>
      <c r="K113" s="46">
        <f t="shared" si="27"/>
        <v>0</v>
      </c>
      <c r="L113" s="103"/>
      <c r="M113" s="104"/>
    </row>
    <row r="114" spans="1:13" ht="13.5" thickBot="1" x14ac:dyDescent="0.25">
      <c r="A114" s="113"/>
      <c r="B114" s="104"/>
      <c r="C114" s="103"/>
      <c r="D114" s="45" t="s">
        <v>19</v>
      </c>
      <c r="E114" s="51">
        <v>0</v>
      </c>
      <c r="F114" s="46">
        <f>G114+H114+I114+J114+K114</f>
        <v>0</v>
      </c>
      <c r="G114" s="47">
        <f>G119+G129</f>
        <v>0</v>
      </c>
      <c r="H114" s="46">
        <f t="shared" si="27"/>
        <v>0</v>
      </c>
      <c r="I114" s="46">
        <f t="shared" si="27"/>
        <v>0</v>
      </c>
      <c r="J114" s="46">
        <f t="shared" si="27"/>
        <v>0</v>
      </c>
      <c r="K114" s="46">
        <f t="shared" si="27"/>
        <v>0</v>
      </c>
      <c r="L114" s="103"/>
      <c r="M114" s="104"/>
    </row>
    <row r="115" spans="1:13" ht="24.75" thickBot="1" x14ac:dyDescent="0.25">
      <c r="A115" s="113"/>
      <c r="B115" s="104"/>
      <c r="C115" s="103"/>
      <c r="D115" s="45" t="s">
        <v>29</v>
      </c>
      <c r="E115" s="51">
        <v>0</v>
      </c>
      <c r="F115" s="46">
        <f>G115+H115+I115+J115+K115</f>
        <v>0</v>
      </c>
      <c r="G115" s="47">
        <f>G120+G130</f>
        <v>0</v>
      </c>
      <c r="H115" s="46">
        <f t="shared" si="27"/>
        <v>0</v>
      </c>
      <c r="I115" s="46">
        <f t="shared" si="27"/>
        <v>0</v>
      </c>
      <c r="J115" s="46">
        <f t="shared" si="27"/>
        <v>0</v>
      </c>
      <c r="K115" s="46">
        <f t="shared" si="27"/>
        <v>0</v>
      </c>
      <c r="L115" s="103"/>
      <c r="M115" s="104"/>
    </row>
    <row r="116" spans="1:13" ht="25.5" customHeight="1" thickBot="1" x14ac:dyDescent="0.25">
      <c r="A116" s="113" t="s">
        <v>130</v>
      </c>
      <c r="B116" s="98" t="s">
        <v>131</v>
      </c>
      <c r="C116" s="103" t="s">
        <v>92</v>
      </c>
      <c r="D116" s="45" t="s">
        <v>6</v>
      </c>
      <c r="E116" s="51">
        <v>0</v>
      </c>
      <c r="F116" s="46">
        <f t="shared" ref="F116:K116" si="28">F117+F118+F119+F120</f>
        <v>0</v>
      </c>
      <c r="G116" s="47">
        <f t="shared" si="28"/>
        <v>0</v>
      </c>
      <c r="H116" s="46">
        <f t="shared" si="28"/>
        <v>0</v>
      </c>
      <c r="I116" s="46">
        <f t="shared" si="28"/>
        <v>0</v>
      </c>
      <c r="J116" s="46">
        <f t="shared" si="28"/>
        <v>0</v>
      </c>
      <c r="K116" s="46">
        <f t="shared" si="28"/>
        <v>0</v>
      </c>
      <c r="L116" s="103" t="s">
        <v>190</v>
      </c>
      <c r="M116" s="98" t="s">
        <v>48</v>
      </c>
    </row>
    <row r="117" spans="1:13" ht="24.75" thickBot="1" x14ac:dyDescent="0.25">
      <c r="A117" s="113"/>
      <c r="B117" s="101"/>
      <c r="C117" s="103"/>
      <c r="D117" s="45" t="s">
        <v>8</v>
      </c>
      <c r="E117" s="51">
        <v>0</v>
      </c>
      <c r="F117" s="46">
        <f>G117+H117+I117+J117+K117</f>
        <v>0</v>
      </c>
      <c r="G117" s="47">
        <v>0</v>
      </c>
      <c r="H117" s="46">
        <v>0</v>
      </c>
      <c r="I117" s="46">
        <v>0</v>
      </c>
      <c r="J117" s="46">
        <v>0</v>
      </c>
      <c r="K117" s="46">
        <v>0</v>
      </c>
      <c r="L117" s="103"/>
      <c r="M117" s="101"/>
    </row>
    <row r="118" spans="1:13" ht="24.75" thickBot="1" x14ac:dyDescent="0.25">
      <c r="A118" s="113"/>
      <c r="B118" s="101"/>
      <c r="C118" s="103"/>
      <c r="D118" s="45" t="s">
        <v>7</v>
      </c>
      <c r="E118" s="51">
        <v>0</v>
      </c>
      <c r="F118" s="46">
        <f>G118+H118+I118+J118+K118</f>
        <v>0</v>
      </c>
      <c r="G118" s="47">
        <v>0</v>
      </c>
      <c r="H118" s="46">
        <v>0</v>
      </c>
      <c r="I118" s="46">
        <v>0</v>
      </c>
      <c r="J118" s="46">
        <v>0</v>
      </c>
      <c r="K118" s="46">
        <v>0</v>
      </c>
      <c r="L118" s="103"/>
      <c r="M118" s="101"/>
    </row>
    <row r="119" spans="1:13" ht="13.5" thickBot="1" x14ac:dyDescent="0.25">
      <c r="A119" s="113"/>
      <c r="B119" s="101"/>
      <c r="C119" s="103"/>
      <c r="D119" s="45" t="s">
        <v>19</v>
      </c>
      <c r="E119" s="51">
        <v>0</v>
      </c>
      <c r="F119" s="46">
        <f>G119+H119+I119+J119+K119</f>
        <v>0</v>
      </c>
      <c r="G119" s="47">
        <v>0</v>
      </c>
      <c r="H119" s="46">
        <v>0</v>
      </c>
      <c r="I119" s="46">
        <v>0</v>
      </c>
      <c r="J119" s="46">
        <v>0</v>
      </c>
      <c r="K119" s="46">
        <v>0</v>
      </c>
      <c r="L119" s="103"/>
      <c r="M119" s="101"/>
    </row>
    <row r="120" spans="1:13" ht="24.75" thickBot="1" x14ac:dyDescent="0.25">
      <c r="A120" s="113"/>
      <c r="B120" s="102"/>
      <c r="C120" s="103"/>
      <c r="D120" s="45" t="s">
        <v>20</v>
      </c>
      <c r="E120" s="51">
        <v>0</v>
      </c>
      <c r="F120" s="46">
        <f>G120+H120+I120+J120+K120</f>
        <v>0</v>
      </c>
      <c r="G120" s="47">
        <v>0</v>
      </c>
      <c r="H120" s="46">
        <v>0</v>
      </c>
      <c r="I120" s="46">
        <v>0</v>
      </c>
      <c r="J120" s="46">
        <v>0</v>
      </c>
      <c r="K120" s="46">
        <v>0</v>
      </c>
      <c r="L120" s="103"/>
      <c r="M120" s="102"/>
    </row>
    <row r="121" spans="1:13" ht="13.5" customHeight="1" thickBot="1" x14ac:dyDescent="0.25">
      <c r="A121" s="127" t="s">
        <v>133</v>
      </c>
      <c r="B121" s="98" t="s">
        <v>134</v>
      </c>
      <c r="C121" s="103" t="s">
        <v>92</v>
      </c>
      <c r="D121" s="45" t="s">
        <v>6</v>
      </c>
      <c r="E121" s="51">
        <v>0</v>
      </c>
      <c r="F121" s="46">
        <f t="shared" ref="F121:K121" si="29">F122+F123+F124+F125</f>
        <v>0</v>
      </c>
      <c r="G121" s="47">
        <f t="shared" si="29"/>
        <v>0</v>
      </c>
      <c r="H121" s="46">
        <f t="shared" si="29"/>
        <v>0</v>
      </c>
      <c r="I121" s="46">
        <f t="shared" si="29"/>
        <v>0</v>
      </c>
      <c r="J121" s="46">
        <f t="shared" si="29"/>
        <v>0</v>
      </c>
      <c r="K121" s="46">
        <f t="shared" si="29"/>
        <v>0</v>
      </c>
      <c r="L121" s="103" t="s">
        <v>123</v>
      </c>
      <c r="M121" s="98" t="s">
        <v>48</v>
      </c>
    </row>
    <row r="122" spans="1:13" ht="24.75" thickBot="1" x14ac:dyDescent="0.25">
      <c r="A122" s="128"/>
      <c r="B122" s="101"/>
      <c r="C122" s="103"/>
      <c r="D122" s="45" t="s">
        <v>8</v>
      </c>
      <c r="E122" s="51">
        <v>0</v>
      </c>
      <c r="F122" s="46">
        <f>G122+H122+I122+J122+K122</f>
        <v>0</v>
      </c>
      <c r="G122" s="47">
        <v>0</v>
      </c>
      <c r="H122" s="46">
        <v>0</v>
      </c>
      <c r="I122" s="46">
        <v>0</v>
      </c>
      <c r="J122" s="46">
        <v>0</v>
      </c>
      <c r="K122" s="46">
        <v>0</v>
      </c>
      <c r="L122" s="103"/>
      <c r="M122" s="101"/>
    </row>
    <row r="123" spans="1:13" ht="24.75" thickBot="1" x14ac:dyDescent="0.25">
      <c r="A123" s="128"/>
      <c r="B123" s="101"/>
      <c r="C123" s="103"/>
      <c r="D123" s="45" t="s">
        <v>7</v>
      </c>
      <c r="E123" s="51">
        <v>0</v>
      </c>
      <c r="F123" s="46">
        <f>G123+H123+I123+J123+K123</f>
        <v>0</v>
      </c>
      <c r="G123" s="47">
        <v>0</v>
      </c>
      <c r="H123" s="46">
        <v>0</v>
      </c>
      <c r="I123" s="46">
        <v>0</v>
      </c>
      <c r="J123" s="46">
        <v>0</v>
      </c>
      <c r="K123" s="46">
        <v>0</v>
      </c>
      <c r="L123" s="103"/>
      <c r="M123" s="101"/>
    </row>
    <row r="124" spans="1:13" ht="15.75" customHeight="1" thickBot="1" x14ac:dyDescent="0.25">
      <c r="A124" s="128"/>
      <c r="B124" s="101"/>
      <c r="C124" s="103"/>
      <c r="D124" s="45" t="s">
        <v>19</v>
      </c>
      <c r="E124" s="51">
        <v>0</v>
      </c>
      <c r="F124" s="46">
        <f>G124+H124+I124+J124+K124</f>
        <v>0</v>
      </c>
      <c r="G124" s="47">
        <v>0</v>
      </c>
      <c r="H124" s="46">
        <v>0</v>
      </c>
      <c r="I124" s="46">
        <v>0</v>
      </c>
      <c r="J124" s="46">
        <v>0</v>
      </c>
      <c r="K124" s="46">
        <v>0</v>
      </c>
      <c r="L124" s="103"/>
      <c r="M124" s="101"/>
    </row>
    <row r="125" spans="1:13" ht="24.75" thickBot="1" x14ac:dyDescent="0.25">
      <c r="A125" s="129"/>
      <c r="B125" s="102"/>
      <c r="C125" s="103"/>
      <c r="D125" s="45" t="s">
        <v>20</v>
      </c>
      <c r="E125" s="51">
        <v>0</v>
      </c>
      <c r="F125" s="46">
        <f>G125+H125+I125+J125+K125</f>
        <v>0</v>
      </c>
      <c r="G125" s="47">
        <v>0</v>
      </c>
      <c r="H125" s="46">
        <v>0</v>
      </c>
      <c r="I125" s="46">
        <v>0</v>
      </c>
      <c r="J125" s="46">
        <v>0</v>
      </c>
      <c r="K125" s="46">
        <v>0</v>
      </c>
      <c r="L125" s="103"/>
      <c r="M125" s="102"/>
    </row>
    <row r="126" spans="1:13" ht="16.5" customHeight="1" thickBot="1" x14ac:dyDescent="0.25">
      <c r="A126" s="113" t="s">
        <v>67</v>
      </c>
      <c r="B126" s="98" t="s">
        <v>135</v>
      </c>
      <c r="C126" s="103" t="s">
        <v>92</v>
      </c>
      <c r="D126" s="45" t="s">
        <v>6</v>
      </c>
      <c r="E126" s="118" t="s">
        <v>136</v>
      </c>
      <c r="F126" s="119"/>
      <c r="G126" s="119"/>
      <c r="H126" s="119"/>
      <c r="I126" s="119"/>
      <c r="J126" s="119"/>
      <c r="K126" s="120"/>
      <c r="L126" s="103" t="s">
        <v>137</v>
      </c>
      <c r="M126" s="98" t="s">
        <v>68</v>
      </c>
    </row>
    <row r="127" spans="1:13" ht="24.75" thickBot="1" x14ac:dyDescent="0.25">
      <c r="A127" s="113"/>
      <c r="B127" s="101"/>
      <c r="C127" s="103"/>
      <c r="D127" s="45" t="s">
        <v>8</v>
      </c>
      <c r="E127" s="121"/>
      <c r="F127" s="122"/>
      <c r="G127" s="122"/>
      <c r="H127" s="122"/>
      <c r="I127" s="122"/>
      <c r="J127" s="122"/>
      <c r="K127" s="123"/>
      <c r="L127" s="103"/>
      <c r="M127" s="101"/>
    </row>
    <row r="128" spans="1:13" ht="24.75" thickBot="1" x14ac:dyDescent="0.25">
      <c r="A128" s="113"/>
      <c r="B128" s="101"/>
      <c r="C128" s="103"/>
      <c r="D128" s="45" t="s">
        <v>7</v>
      </c>
      <c r="E128" s="121"/>
      <c r="F128" s="122"/>
      <c r="G128" s="122"/>
      <c r="H128" s="122"/>
      <c r="I128" s="122"/>
      <c r="J128" s="122"/>
      <c r="K128" s="123"/>
      <c r="L128" s="103"/>
      <c r="M128" s="101"/>
    </row>
    <row r="129" spans="1:15" ht="15.75" customHeight="1" thickBot="1" x14ac:dyDescent="0.25">
      <c r="A129" s="113"/>
      <c r="B129" s="101"/>
      <c r="C129" s="103"/>
      <c r="D129" s="45" t="s">
        <v>19</v>
      </c>
      <c r="E129" s="121"/>
      <c r="F129" s="122"/>
      <c r="G129" s="122"/>
      <c r="H129" s="122"/>
      <c r="I129" s="122"/>
      <c r="J129" s="122"/>
      <c r="K129" s="123"/>
      <c r="L129" s="103"/>
      <c r="M129" s="101"/>
    </row>
    <row r="130" spans="1:15" ht="59.25" customHeight="1" thickBot="1" x14ac:dyDescent="0.25">
      <c r="A130" s="113"/>
      <c r="B130" s="102"/>
      <c r="C130" s="103"/>
      <c r="D130" s="45" t="s">
        <v>20</v>
      </c>
      <c r="E130" s="124"/>
      <c r="F130" s="125"/>
      <c r="G130" s="125"/>
      <c r="H130" s="125"/>
      <c r="I130" s="125"/>
      <c r="J130" s="125"/>
      <c r="K130" s="126"/>
      <c r="L130" s="103"/>
      <c r="M130" s="102"/>
    </row>
    <row r="131" spans="1:15" ht="13.5" customHeight="1" thickBot="1" x14ac:dyDescent="0.25">
      <c r="A131" s="133" t="s">
        <v>138</v>
      </c>
      <c r="B131" s="130" t="s">
        <v>139</v>
      </c>
      <c r="C131" s="103" t="s">
        <v>92</v>
      </c>
      <c r="D131" s="45" t="s">
        <v>6</v>
      </c>
      <c r="E131" s="118" t="s">
        <v>136</v>
      </c>
      <c r="F131" s="119"/>
      <c r="G131" s="119"/>
      <c r="H131" s="119"/>
      <c r="I131" s="119"/>
      <c r="J131" s="119"/>
      <c r="K131" s="120"/>
      <c r="L131" s="110" t="s">
        <v>137</v>
      </c>
      <c r="M131" s="134" t="s">
        <v>68</v>
      </c>
    </row>
    <row r="132" spans="1:15" ht="24.75" thickBot="1" x14ac:dyDescent="0.25">
      <c r="A132" s="133"/>
      <c r="B132" s="131"/>
      <c r="C132" s="103"/>
      <c r="D132" s="45" t="s">
        <v>8</v>
      </c>
      <c r="E132" s="121"/>
      <c r="F132" s="122"/>
      <c r="G132" s="122"/>
      <c r="H132" s="122"/>
      <c r="I132" s="122"/>
      <c r="J132" s="122"/>
      <c r="K132" s="123"/>
      <c r="L132" s="111"/>
      <c r="M132" s="135"/>
    </row>
    <row r="133" spans="1:15" s="9" customFormat="1" ht="24.75" thickBot="1" x14ac:dyDescent="0.25">
      <c r="A133" s="133"/>
      <c r="B133" s="131"/>
      <c r="C133" s="103"/>
      <c r="D133" s="45" t="s">
        <v>7</v>
      </c>
      <c r="E133" s="121"/>
      <c r="F133" s="122"/>
      <c r="G133" s="122"/>
      <c r="H133" s="122"/>
      <c r="I133" s="122"/>
      <c r="J133" s="122"/>
      <c r="K133" s="123"/>
      <c r="L133" s="111"/>
      <c r="M133" s="135"/>
      <c r="N133" s="4"/>
      <c r="O133" s="4"/>
    </row>
    <row r="134" spans="1:15" s="9" customFormat="1" ht="15.75" customHeight="1" thickBot="1" x14ac:dyDescent="0.25">
      <c r="A134" s="133"/>
      <c r="B134" s="131"/>
      <c r="C134" s="103"/>
      <c r="D134" s="45" t="s">
        <v>19</v>
      </c>
      <c r="E134" s="121"/>
      <c r="F134" s="122"/>
      <c r="G134" s="122"/>
      <c r="H134" s="122"/>
      <c r="I134" s="122"/>
      <c r="J134" s="122"/>
      <c r="K134" s="123"/>
      <c r="L134" s="111"/>
      <c r="M134" s="135"/>
      <c r="N134" s="4"/>
      <c r="O134" s="4"/>
    </row>
    <row r="135" spans="1:15" s="9" customFormat="1" ht="25.5" customHeight="1" thickBot="1" x14ac:dyDescent="0.25">
      <c r="A135" s="133"/>
      <c r="B135" s="132"/>
      <c r="C135" s="103"/>
      <c r="D135" s="45" t="s">
        <v>20</v>
      </c>
      <c r="E135" s="124"/>
      <c r="F135" s="125"/>
      <c r="G135" s="125"/>
      <c r="H135" s="125"/>
      <c r="I135" s="125"/>
      <c r="J135" s="125"/>
      <c r="K135" s="126"/>
      <c r="L135" s="112"/>
      <c r="M135" s="135"/>
      <c r="N135" s="4"/>
      <c r="O135" s="4"/>
    </row>
    <row r="136" spans="1:15" x14ac:dyDescent="0.2">
      <c r="D136" s="56" t="s">
        <v>194</v>
      </c>
      <c r="E136" s="57"/>
      <c r="F136" s="57">
        <f>SUM(F137:F139)</f>
        <v>165065</v>
      </c>
      <c r="G136" s="57">
        <f t="shared" ref="G136:K136" si="30">SUM(G137:G139)</f>
        <v>33013</v>
      </c>
      <c r="H136" s="57">
        <f t="shared" si="30"/>
        <v>33013</v>
      </c>
      <c r="I136" s="57">
        <f t="shared" si="30"/>
        <v>33013</v>
      </c>
      <c r="J136" s="57">
        <f t="shared" si="30"/>
        <v>33013</v>
      </c>
      <c r="K136" s="57">
        <f t="shared" si="30"/>
        <v>33013</v>
      </c>
    </row>
    <row r="137" spans="1:15" ht="24" x14ac:dyDescent="0.2">
      <c r="D137" s="56" t="s">
        <v>8</v>
      </c>
      <c r="E137" s="57"/>
      <c r="F137" s="57">
        <f>SUM(G137:K137)</f>
        <v>0</v>
      </c>
      <c r="G137" s="52">
        <f>G82+G94+G106+G114</f>
        <v>0</v>
      </c>
      <c r="H137" s="52">
        <f t="shared" ref="H137:K139" si="31">H82+H94+H106+H114</f>
        <v>0</v>
      </c>
      <c r="I137" s="52">
        <f t="shared" si="31"/>
        <v>0</v>
      </c>
      <c r="J137" s="52">
        <f t="shared" si="31"/>
        <v>0</v>
      </c>
      <c r="K137" s="52">
        <f t="shared" si="31"/>
        <v>0</v>
      </c>
    </row>
    <row r="138" spans="1:15" ht="24" x14ac:dyDescent="0.2">
      <c r="D138" s="56" t="s">
        <v>20</v>
      </c>
      <c r="E138" s="57"/>
      <c r="F138" s="57">
        <f t="shared" ref="F138:F139" si="32">SUM(G138:K138)</f>
        <v>165065</v>
      </c>
      <c r="G138" s="57">
        <f>G10+G30+G50+G60</f>
        <v>33013</v>
      </c>
      <c r="H138" s="57">
        <f t="shared" ref="H138:K138" si="33">H10+H30+H50+H60</f>
        <v>33013</v>
      </c>
      <c r="I138" s="57">
        <f t="shared" si="33"/>
        <v>33013</v>
      </c>
      <c r="J138" s="57">
        <f t="shared" si="33"/>
        <v>33013</v>
      </c>
      <c r="K138" s="57">
        <f t="shared" si="33"/>
        <v>33013</v>
      </c>
    </row>
    <row r="139" spans="1:15" x14ac:dyDescent="0.2">
      <c r="D139" s="56" t="s">
        <v>19</v>
      </c>
      <c r="E139" s="57"/>
      <c r="F139" s="57">
        <f t="shared" si="32"/>
        <v>0</v>
      </c>
      <c r="G139" s="57">
        <f>G84+G96+G108+G116</f>
        <v>0</v>
      </c>
      <c r="H139" s="57">
        <f t="shared" si="31"/>
        <v>0</v>
      </c>
      <c r="I139" s="57">
        <f t="shared" si="31"/>
        <v>0</v>
      </c>
      <c r="J139" s="57">
        <f t="shared" si="31"/>
        <v>0</v>
      </c>
      <c r="K139" s="57">
        <f t="shared" si="31"/>
        <v>0</v>
      </c>
    </row>
  </sheetData>
  <mergeCells count="146">
    <mergeCell ref="B131:B135"/>
    <mergeCell ref="C131:C135"/>
    <mergeCell ref="A131:A135"/>
    <mergeCell ref="L131:L135"/>
    <mergeCell ref="M131:M135"/>
    <mergeCell ref="E131:K135"/>
    <mergeCell ref="A36:A40"/>
    <mergeCell ref="C36:C40"/>
    <mergeCell ref="L36:L40"/>
    <mergeCell ref="M36:M40"/>
    <mergeCell ref="A41:A45"/>
    <mergeCell ref="B41:B45"/>
    <mergeCell ref="C41:C45"/>
    <mergeCell ref="L41:L45"/>
    <mergeCell ref="M41:M45"/>
    <mergeCell ref="M96:M100"/>
    <mergeCell ref="L96:L100"/>
    <mergeCell ref="A111:A115"/>
    <mergeCell ref="B111:B115"/>
    <mergeCell ref="C111:C115"/>
    <mergeCell ref="L111:L115"/>
    <mergeCell ref="M111:M115"/>
    <mergeCell ref="A81:A85"/>
    <mergeCell ref="B81:B85"/>
    <mergeCell ref="C81:C85"/>
    <mergeCell ref="L81:L85"/>
    <mergeCell ref="M81:M85"/>
    <mergeCell ref="A91:A95"/>
    <mergeCell ref="B91:B95"/>
    <mergeCell ref="C91:C95"/>
    <mergeCell ref="L91:L95"/>
    <mergeCell ref="M91:M95"/>
    <mergeCell ref="A86:A90"/>
    <mergeCell ref="B86:B90"/>
    <mergeCell ref="C86:C90"/>
    <mergeCell ref="E81:K85"/>
    <mergeCell ref="E86:K90"/>
    <mergeCell ref="A116:A120"/>
    <mergeCell ref="B116:B120"/>
    <mergeCell ref="C116:C120"/>
    <mergeCell ref="L116:L120"/>
    <mergeCell ref="A101:A105"/>
    <mergeCell ref="B101:B105"/>
    <mergeCell ref="C101:C105"/>
    <mergeCell ref="A96:A100"/>
    <mergeCell ref="B96:B100"/>
    <mergeCell ref="C96:C100"/>
    <mergeCell ref="B106:B110"/>
    <mergeCell ref="A106:A110"/>
    <mergeCell ref="C106:C110"/>
    <mergeCell ref="L101:L105"/>
    <mergeCell ref="L106:L110"/>
    <mergeCell ref="B121:B125"/>
    <mergeCell ref="A121:A125"/>
    <mergeCell ref="C121:C125"/>
    <mergeCell ref="L121:L125"/>
    <mergeCell ref="A126:A130"/>
    <mergeCell ref="B126:B130"/>
    <mergeCell ref="C126:C130"/>
    <mergeCell ref="L126:L130"/>
    <mergeCell ref="M121:M125"/>
    <mergeCell ref="M126:M130"/>
    <mergeCell ref="E126:K130"/>
    <mergeCell ref="A76:A80"/>
    <mergeCell ref="B76:B80"/>
    <mergeCell ref="C76:C80"/>
    <mergeCell ref="L76:L80"/>
    <mergeCell ref="M76:M80"/>
    <mergeCell ref="A66:A70"/>
    <mergeCell ref="B66:B70"/>
    <mergeCell ref="C66:C70"/>
    <mergeCell ref="L66:L70"/>
    <mergeCell ref="M66:M70"/>
    <mergeCell ref="A71:A75"/>
    <mergeCell ref="B71:B75"/>
    <mergeCell ref="C71:C75"/>
    <mergeCell ref="L71:L75"/>
    <mergeCell ref="E76:K80"/>
    <mergeCell ref="M71:M75"/>
    <mergeCell ref="A56:A60"/>
    <mergeCell ref="B56:B60"/>
    <mergeCell ref="C56:C60"/>
    <mergeCell ref="L56:L60"/>
    <mergeCell ref="M56:M60"/>
    <mergeCell ref="A61:A65"/>
    <mergeCell ref="B61:B65"/>
    <mergeCell ref="C61:C65"/>
    <mergeCell ref="M61:M65"/>
    <mergeCell ref="L61:L65"/>
    <mergeCell ref="A51:A55"/>
    <mergeCell ref="B51:B55"/>
    <mergeCell ref="C51:C55"/>
    <mergeCell ref="L51:L55"/>
    <mergeCell ref="M51:M55"/>
    <mergeCell ref="A46:A50"/>
    <mergeCell ref="B46:B50"/>
    <mergeCell ref="C46:C50"/>
    <mergeCell ref="L46:L50"/>
    <mergeCell ref="M46:M50"/>
    <mergeCell ref="A16:A20"/>
    <mergeCell ref="A6:A10"/>
    <mergeCell ref="B6:B10"/>
    <mergeCell ref="A26:A30"/>
    <mergeCell ref="B26:B30"/>
    <mergeCell ref="C26:C30"/>
    <mergeCell ref="L26:L30"/>
    <mergeCell ref="M26:M30"/>
    <mergeCell ref="A31:A35"/>
    <mergeCell ref="B31:B35"/>
    <mergeCell ref="C31:C35"/>
    <mergeCell ref="L31:L35"/>
    <mergeCell ref="M31:M35"/>
    <mergeCell ref="E3:E4"/>
    <mergeCell ref="F3:F4"/>
    <mergeCell ref="G3:K3"/>
    <mergeCell ref="L3:L4"/>
    <mergeCell ref="M3:M4"/>
    <mergeCell ref="A11:A15"/>
    <mergeCell ref="B11:B15"/>
    <mergeCell ref="C11:C15"/>
    <mergeCell ref="L11:L15"/>
    <mergeCell ref="M11:M15"/>
    <mergeCell ref="M101:M105"/>
    <mergeCell ref="M106:M110"/>
    <mergeCell ref="M116:M120"/>
    <mergeCell ref="A1:M1"/>
    <mergeCell ref="C6:C10"/>
    <mergeCell ref="L6:L10"/>
    <mergeCell ref="M6:M10"/>
    <mergeCell ref="B16:B20"/>
    <mergeCell ref="C16:C20"/>
    <mergeCell ref="L16:L20"/>
    <mergeCell ref="M16:M20"/>
    <mergeCell ref="M86:M90"/>
    <mergeCell ref="L86:L90"/>
    <mergeCell ref="B36:B40"/>
    <mergeCell ref="A21:A25"/>
    <mergeCell ref="B21:B25"/>
    <mergeCell ref="C21:C25"/>
    <mergeCell ref="L21:L25"/>
    <mergeCell ref="M21:M25"/>
    <mergeCell ref="A2:M2"/>
    <mergeCell ref="A3:A4"/>
    <mergeCell ref="B3:B4"/>
    <mergeCell ref="C3:C4"/>
    <mergeCell ref="D3:D4"/>
  </mergeCells>
  <pageMargins left="0.51181102362204722" right="0.51181102362204722" top="0.74803149606299213" bottom="0.55118110236220474" header="0.31496062992125984" footer="0.31496062992125984"/>
  <pageSetup paperSize="9" scale="66" fitToHeight="0" orientation="landscape" r:id="rId1"/>
  <rowBreaks count="2" manualBreakCount="2">
    <brk id="55" max="12" man="1"/>
    <brk id="8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паспорт пп 2 </vt:lpstr>
      <vt:lpstr>пл.рез. пп 2</vt:lpstr>
      <vt:lpstr>методика расчета показателе ХИТ</vt:lpstr>
      <vt:lpstr>перечень мер. пп 2 </vt:lpstr>
      <vt:lpstr>'методика расчета показателе ХИТ'!Область_печати</vt:lpstr>
      <vt:lpstr>'паспорт пп 2 '!Область_печати</vt:lpstr>
      <vt:lpstr>'перечень мер. пп 2 '!Область_печати</vt:lpstr>
      <vt:lpstr>'пл.рез. пп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2017-12-08T13:40:38Z</dcterms:modified>
</cp:coreProperties>
</file>