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/>
  </bookViews>
  <sheets>
    <sheet name="Пас. ППII" sheetId="1" r:id="rId1"/>
    <sheet name="План.Рез. ППII" sheetId="2" r:id="rId2"/>
    <sheet name="Мет.Рас. ППII" sheetId="3" r:id="rId3"/>
    <sheet name="Обос.Фин. ППII" sheetId="4" r:id="rId4"/>
    <sheet name="Пер.Мер. ППII" sheetId="7" r:id="rId5"/>
    <sheet name="Дор.Кар. ППII" sheetId="8" r:id="rId6"/>
  </sheets>
  <definedNames>
    <definedName name="_xlnm._FilterDatabase" localSheetId="3" hidden="1">'Обос.Фин. ППII'!$A$9:$F$105</definedName>
    <definedName name="_xlnm._FilterDatabase" localSheetId="4" hidden="1">'Пер.Мер. ППII'!$A$11:$M$65</definedName>
    <definedName name="_xlnm.Print_Titles" localSheetId="0">'Пас. ППII'!$31:$31</definedName>
    <definedName name="_xlnm.Print_Area" localSheetId="4">'Пер.Мер. ППII'!$A$1:$M$65</definedName>
  </definedNames>
  <calcPr calcId="145621"/>
</workbook>
</file>

<file path=xl/calcChain.xml><?xml version="1.0" encoding="utf-8"?>
<calcChain xmlns="http://schemas.openxmlformats.org/spreadsheetml/2006/main">
  <c r="H22" i="1" l="1"/>
  <c r="H25" i="1"/>
  <c r="E19" i="4" l="1"/>
  <c r="E13" i="4"/>
  <c r="E10" i="4"/>
  <c r="E12" i="4"/>
  <c r="E14" i="4"/>
  <c r="E15" i="4"/>
  <c r="E11" i="4"/>
  <c r="E22" i="4"/>
  <c r="E24" i="4"/>
  <c r="E25" i="4"/>
  <c r="E26" i="4"/>
  <c r="E27" i="4"/>
  <c r="E23" i="4"/>
  <c r="E16" i="4"/>
  <c r="E18" i="4"/>
  <c r="E20" i="4"/>
  <c r="E21" i="4"/>
  <c r="E17" i="4"/>
  <c r="E13" i="7" l="1"/>
  <c r="E57" i="7"/>
  <c r="E58" i="7"/>
  <c r="E59" i="7"/>
  <c r="E56" i="7"/>
  <c r="E61" i="7"/>
  <c r="E46" i="7"/>
  <c r="E47" i="7"/>
  <c r="E48" i="7"/>
  <c r="E45" i="7"/>
  <c r="E44" i="7" s="1"/>
  <c r="E16" i="1" s="1"/>
  <c r="E50" i="7"/>
  <c r="E39" i="7"/>
  <c r="E34" i="7"/>
  <c r="E29" i="7"/>
  <c r="E42" i="7"/>
  <c r="E14" i="7"/>
  <c r="E12" i="7" s="1"/>
  <c r="E12" i="1" s="1"/>
  <c r="E15" i="7"/>
  <c r="E16" i="7"/>
  <c r="E23" i="7"/>
  <c r="E18" i="7"/>
  <c r="E55" i="7" l="1"/>
  <c r="E18" i="1" s="1"/>
  <c r="E99" i="4" l="1"/>
  <c r="E98" i="4"/>
  <c r="E97" i="4"/>
  <c r="E96" i="4"/>
  <c r="E95" i="4"/>
  <c r="E105" i="4"/>
  <c r="E104" i="4"/>
  <c r="E103" i="4"/>
  <c r="E102" i="4"/>
  <c r="E101" i="4"/>
  <c r="E89" i="4" l="1"/>
  <c r="E90" i="4"/>
  <c r="E91" i="4"/>
  <c r="E92" i="4"/>
  <c r="E93" i="4"/>
  <c r="E83" i="4"/>
  <c r="E84" i="4"/>
  <c r="E85" i="4"/>
  <c r="E86" i="4"/>
  <c r="E87" i="4"/>
  <c r="E75" i="4" s="1"/>
  <c r="E77" i="4"/>
  <c r="E78" i="4"/>
  <c r="E79" i="4"/>
  <c r="E80" i="4"/>
  <c r="E81" i="4"/>
  <c r="E71" i="4" l="1"/>
  <c r="E74" i="4"/>
  <c r="E73" i="4"/>
  <c r="E72" i="4"/>
  <c r="H56" i="7" l="1"/>
  <c r="I56" i="7"/>
  <c r="J56" i="7"/>
  <c r="K56" i="7"/>
  <c r="K55" i="7" s="1"/>
  <c r="J18" i="1" s="1"/>
  <c r="H57" i="7"/>
  <c r="I57" i="7"/>
  <c r="J57" i="7"/>
  <c r="K57" i="7"/>
  <c r="H58" i="7"/>
  <c r="I58" i="7"/>
  <c r="J58" i="7"/>
  <c r="K58" i="7"/>
  <c r="H59" i="7"/>
  <c r="I59" i="7"/>
  <c r="J59" i="7"/>
  <c r="K59" i="7"/>
  <c r="G57" i="7"/>
  <c r="G58" i="7"/>
  <c r="G59" i="7"/>
  <c r="G56" i="7"/>
  <c r="F65" i="7"/>
  <c r="E100" i="4" s="1"/>
  <c r="E82" i="4" s="1"/>
  <c r="F64" i="7"/>
  <c r="E94" i="4" s="1"/>
  <c r="F63" i="7"/>
  <c r="F62" i="7"/>
  <c r="K61" i="7"/>
  <c r="J61" i="7"/>
  <c r="I61" i="7"/>
  <c r="H61" i="7"/>
  <c r="G61" i="7"/>
  <c r="H45" i="7"/>
  <c r="I45" i="7"/>
  <c r="J45" i="7"/>
  <c r="J44" i="7" s="1"/>
  <c r="K45" i="7"/>
  <c r="H46" i="7"/>
  <c r="I46" i="7"/>
  <c r="J46" i="7"/>
  <c r="K46" i="7"/>
  <c r="H47" i="7"/>
  <c r="I47" i="7"/>
  <c r="J47" i="7"/>
  <c r="K47" i="7"/>
  <c r="H48" i="7"/>
  <c r="I48" i="7"/>
  <c r="J48" i="7"/>
  <c r="K48" i="7"/>
  <c r="G46" i="7"/>
  <c r="G47" i="7"/>
  <c r="G48" i="7"/>
  <c r="G45" i="7"/>
  <c r="F54" i="7"/>
  <c r="F53" i="7"/>
  <c r="F52" i="7"/>
  <c r="F51" i="7"/>
  <c r="K50" i="7"/>
  <c r="E69" i="4" s="1"/>
  <c r="J50" i="7"/>
  <c r="E68" i="4" s="1"/>
  <c r="I50" i="7"/>
  <c r="E67" i="4" s="1"/>
  <c r="H50" i="7"/>
  <c r="E66" i="4" s="1"/>
  <c r="G50" i="7"/>
  <c r="E65" i="4" s="1"/>
  <c r="H39" i="7"/>
  <c r="E60" i="4" s="1"/>
  <c r="I39" i="7"/>
  <c r="E61" i="4" s="1"/>
  <c r="J39" i="7"/>
  <c r="E62" i="4" s="1"/>
  <c r="K39" i="7"/>
  <c r="E63" i="4" s="1"/>
  <c r="G39" i="7"/>
  <c r="E59" i="4" s="1"/>
  <c r="H34" i="7"/>
  <c r="E54" i="4" s="1"/>
  <c r="I34" i="7"/>
  <c r="E55" i="4" s="1"/>
  <c r="J34" i="7"/>
  <c r="E56" i="4" s="1"/>
  <c r="K34" i="7"/>
  <c r="E57" i="4" s="1"/>
  <c r="G34" i="7"/>
  <c r="F37" i="7"/>
  <c r="F35" i="7"/>
  <c r="F36" i="7"/>
  <c r="F38" i="7"/>
  <c r="F40" i="7"/>
  <c r="F41" i="7"/>
  <c r="F42" i="7"/>
  <c r="F43" i="7"/>
  <c r="H29" i="7"/>
  <c r="I29" i="7"/>
  <c r="J29" i="7"/>
  <c r="K29" i="7"/>
  <c r="H30" i="7"/>
  <c r="I30" i="7"/>
  <c r="J30" i="7"/>
  <c r="K30" i="7"/>
  <c r="H31" i="7"/>
  <c r="I31" i="7"/>
  <c r="J31" i="7"/>
  <c r="K31" i="7"/>
  <c r="H32" i="7"/>
  <c r="I32" i="7"/>
  <c r="J32" i="7"/>
  <c r="K32" i="7"/>
  <c r="G30" i="7"/>
  <c r="G31" i="7"/>
  <c r="E31" i="7" s="1"/>
  <c r="G32" i="7"/>
  <c r="E32" i="7" s="1"/>
  <c r="G29" i="7"/>
  <c r="H28" i="7"/>
  <c r="G14" i="1" s="1"/>
  <c r="I28" i="7"/>
  <c r="H14" i="1" s="1"/>
  <c r="H23" i="7"/>
  <c r="E48" i="4" s="1"/>
  <c r="I23" i="7"/>
  <c r="E49" i="4" s="1"/>
  <c r="J23" i="7"/>
  <c r="E50" i="4" s="1"/>
  <c r="K23" i="7"/>
  <c r="E51" i="4" s="1"/>
  <c r="G23" i="7"/>
  <c r="E47" i="4" s="1"/>
  <c r="H18" i="7"/>
  <c r="E42" i="4" s="1"/>
  <c r="I18" i="7"/>
  <c r="E43" i="4" s="1"/>
  <c r="J18" i="7"/>
  <c r="E44" i="4" s="1"/>
  <c r="K18" i="7"/>
  <c r="E45" i="4" s="1"/>
  <c r="G18" i="7"/>
  <c r="E41" i="4" s="1"/>
  <c r="F19" i="7"/>
  <c r="F20" i="7"/>
  <c r="F21" i="7"/>
  <c r="F22" i="7"/>
  <c r="F24" i="7"/>
  <c r="F25" i="7"/>
  <c r="F26" i="7"/>
  <c r="F27" i="7"/>
  <c r="I15" i="7"/>
  <c r="F30" i="7" l="1"/>
  <c r="D19" i="2" s="1"/>
  <c r="F29" i="7"/>
  <c r="C19" i="2" s="1"/>
  <c r="F34" i="7"/>
  <c r="E52" i="4" s="1"/>
  <c r="E53" i="4"/>
  <c r="E35" i="4" s="1"/>
  <c r="E39" i="4"/>
  <c r="F46" i="7"/>
  <c r="D22" i="2" s="1"/>
  <c r="E37" i="4"/>
  <c r="E36" i="4"/>
  <c r="K28" i="7"/>
  <c r="J14" i="1" s="1"/>
  <c r="E38" i="4"/>
  <c r="I44" i="7"/>
  <c r="H16" i="1" s="1"/>
  <c r="F59" i="7"/>
  <c r="F61" i="7"/>
  <c r="E88" i="4"/>
  <c r="E76" i="4"/>
  <c r="E70" i="4" s="1"/>
  <c r="I16" i="1"/>
  <c r="F23" i="7"/>
  <c r="E46" i="4" s="1"/>
  <c r="F32" i="7"/>
  <c r="F19" i="2" s="1"/>
  <c r="J28" i="7"/>
  <c r="I14" i="1" s="1"/>
  <c r="J55" i="7"/>
  <c r="I18" i="1" s="1"/>
  <c r="G28" i="7"/>
  <c r="F50" i="7"/>
  <c r="E64" i="4" s="1"/>
  <c r="F48" i="7"/>
  <c r="F22" i="2" s="1"/>
  <c r="F47" i="7"/>
  <c r="E22" i="2" s="1"/>
  <c r="H44" i="7"/>
  <c r="G16" i="1" s="1"/>
  <c r="F57" i="7"/>
  <c r="D23" i="2" s="1"/>
  <c r="I55" i="7"/>
  <c r="H18" i="1" s="1"/>
  <c r="F31" i="7"/>
  <c r="E19" i="2" s="1"/>
  <c r="F39" i="7"/>
  <c r="E58" i="4" s="1"/>
  <c r="K44" i="7"/>
  <c r="G55" i="7"/>
  <c r="F58" i="7"/>
  <c r="H55" i="7"/>
  <c r="G18" i="1" s="1"/>
  <c r="F56" i="7"/>
  <c r="C23" i="2" s="1"/>
  <c r="F45" i="7"/>
  <c r="G44" i="7"/>
  <c r="F16" i="1" s="1"/>
  <c r="E30" i="7"/>
  <c r="F18" i="7"/>
  <c r="E40" i="4" s="1"/>
  <c r="H13" i="7"/>
  <c r="G23" i="1" s="1"/>
  <c r="I13" i="7"/>
  <c r="J13" i="7"/>
  <c r="I23" i="1" s="1"/>
  <c r="K13" i="7"/>
  <c r="H14" i="7"/>
  <c r="G24" i="1" s="1"/>
  <c r="I14" i="7"/>
  <c r="H24" i="1" s="1"/>
  <c r="J14" i="7"/>
  <c r="I24" i="1" s="1"/>
  <c r="K14" i="7"/>
  <c r="J24" i="1" s="1"/>
  <c r="H15" i="7"/>
  <c r="G25" i="1" s="1"/>
  <c r="J15" i="7"/>
  <c r="K15" i="7"/>
  <c r="J25" i="1" s="1"/>
  <c r="H16" i="7"/>
  <c r="G26" i="1" s="1"/>
  <c r="I16" i="7"/>
  <c r="H26" i="1" s="1"/>
  <c r="J16" i="7"/>
  <c r="I26" i="1" s="1"/>
  <c r="K16" i="7"/>
  <c r="J26" i="1" s="1"/>
  <c r="G14" i="7"/>
  <c r="G15" i="7"/>
  <c r="G16" i="7"/>
  <c r="F26" i="1" s="1"/>
  <c r="G13" i="7"/>
  <c r="F23" i="1" s="1"/>
  <c r="E32" i="4" l="1"/>
  <c r="E33" i="4"/>
  <c r="E30" i="4"/>
  <c r="E29" i="4"/>
  <c r="E31" i="4"/>
  <c r="H12" i="7"/>
  <c r="G22" i="1" s="1"/>
  <c r="F28" i="7"/>
  <c r="J12" i="7"/>
  <c r="I12" i="1"/>
  <c r="I22" i="1"/>
  <c r="F24" i="1"/>
  <c r="K12" i="7"/>
  <c r="J12" i="1" s="1"/>
  <c r="E34" i="4"/>
  <c r="F15" i="7"/>
  <c r="E13" i="2" s="1"/>
  <c r="I25" i="1"/>
  <c r="E28" i="7"/>
  <c r="E14" i="1" s="1"/>
  <c r="F14" i="1"/>
  <c r="F25" i="1"/>
  <c r="K25" i="1" s="1"/>
  <c r="I12" i="7"/>
  <c r="H23" i="1"/>
  <c r="J23" i="1"/>
  <c r="F23" i="2"/>
  <c r="E23" i="2"/>
  <c r="F55" i="7"/>
  <c r="F18" i="1"/>
  <c r="C22" i="2"/>
  <c r="J16" i="1"/>
  <c r="J22" i="1"/>
  <c r="F16" i="7"/>
  <c r="F14" i="7"/>
  <c r="F44" i="7"/>
  <c r="G12" i="7"/>
  <c r="F13" i="7"/>
  <c r="C13" i="2" s="1"/>
  <c r="E28" i="4" l="1"/>
  <c r="G12" i="1"/>
  <c r="F13" i="2"/>
  <c r="K26" i="1"/>
  <c r="F12" i="1"/>
  <c r="K24" i="1"/>
  <c r="D13" i="2"/>
  <c r="F22" i="1"/>
  <c r="K22" i="1" s="1"/>
  <c r="H12" i="1"/>
  <c r="K23" i="1"/>
  <c r="F12" i="7"/>
</calcChain>
</file>

<file path=xl/sharedStrings.xml><?xml version="1.0" encoding="utf-8"?>
<sst xmlns="http://schemas.openxmlformats.org/spreadsheetml/2006/main" count="520" uniqueCount="224">
  <si>
    <t>ПАСПОРТ</t>
  </si>
  <si>
    <t>муниципальной программы «Спорт городского округа Химки»</t>
  </si>
  <si>
    <t>Муниципальный заказчик подпрограммы</t>
  </si>
  <si>
    <t>Наименование задачи</t>
  </si>
  <si>
    <t>Отчетный (базовый) период</t>
  </si>
  <si>
    <t>2017 год</t>
  </si>
  <si>
    <t>2018 год</t>
  </si>
  <si>
    <t>2019 год</t>
  </si>
  <si>
    <t>2020 год</t>
  </si>
  <si>
    <t>2021 год</t>
  </si>
  <si>
    <t>Задача 1</t>
  </si>
  <si>
    <t>-</t>
  </si>
  <si>
    <t>Задача 2</t>
  </si>
  <si>
    <t>Задача 3</t>
  </si>
  <si>
    <t>Задача 4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</si>
  <si>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</si>
  <si>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</si>
  <si>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</si>
  <si>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</si>
  <si>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(тыс. руб.)</t>
  </si>
  <si>
    <t>Итого</t>
  </si>
  <si>
    <t>Всего, в том числе:</t>
  </si>
  <si>
    <t>Средства федерального бюджета</t>
  </si>
  <si>
    <t>Средства бюджета Московской области</t>
  </si>
  <si>
    <t>Средства бюджета городского округа Химки</t>
  </si>
  <si>
    <t>Другие источники</t>
  </si>
  <si>
    <t>Планируемые результаты реализации подпрограммы</t>
  </si>
  <si>
    <t>Единицы измерения</t>
  </si>
  <si>
    <t>чел.</t>
  </si>
  <si>
    <t>%</t>
  </si>
  <si>
    <t>N п/п</t>
  </si>
  <si>
    <t xml:space="preserve">Задачи направленные на достижение цели       </t>
  </si>
  <si>
    <t>Планируемый объем финансирования на решение данной задачи (тыс. руб.)</t>
  </si>
  <si>
    <t xml:space="preserve">Показатели реализации мероприятий муниципальной программы    </t>
  </si>
  <si>
    <t>Единица измерения</t>
  </si>
  <si>
    <t>Планируемое значение показателя по годам реализации</t>
  </si>
  <si>
    <t xml:space="preserve">Средства федерального бюджета </t>
  </si>
  <si>
    <t>1.1</t>
  </si>
  <si>
    <t>1.2</t>
  </si>
  <si>
    <t>1.3</t>
  </si>
  <si>
    <t>2.1</t>
  </si>
  <si>
    <t>2.2</t>
  </si>
  <si>
    <t>3.1</t>
  </si>
  <si>
    <t>4.1</t>
  </si>
  <si>
    <t>Отчетный базовый период/ базовое значение показателя (на начало реализации подпрограммы)</t>
  </si>
  <si>
    <t>№ п/п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</si>
  <si>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</si>
  <si>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</si>
  <si>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</si>
  <si>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Обоснование финансовых ресурсов, необходимых для реализации мероприятий подпрограммы</t>
  </si>
  <si>
    <t>Наименование мероприятия подпрограммы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</si>
  <si>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</si>
  <si>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годам, тыс.руб.</t>
  </si>
  <si>
    <t>Эксплуатационные расходы, возникающие в результате реализации мероприятия</t>
  </si>
  <si>
    <t>ИТОГО</t>
  </si>
  <si>
    <t>Всего</t>
  </si>
  <si>
    <t>в том числе:</t>
  </si>
  <si>
    <t>Средства бюджета городского округа</t>
  </si>
  <si>
    <t>Внебюджетные источники</t>
  </si>
  <si>
    <t> -</t>
  </si>
  <si>
    <t>Основное мероприятие Финансовое обеспечение выполнения муниципальных услуг (выполнение работ)</t>
  </si>
  <si>
    <t>Источник финансирова-ния</t>
  </si>
  <si>
    <t>Мероприятия по реализации подпрограммы</t>
  </si>
  <si>
    <t>Срок исполнения мероприятия</t>
  </si>
  <si>
    <t>Всего, (тыс. руб.)</t>
  </si>
  <si>
    <t>Объем финансирования по годам, (тыс. руб.)</t>
  </si>
  <si>
    <t xml:space="preserve">Ответственный за выполнение мероприятия подпрограммы         </t>
  </si>
  <si>
    <t>Результат выполнения мероприятия подпрограммы</t>
  </si>
  <si>
    <t>2017-2021 гг.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</si>
  <si>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Финансовое обеспечение выполнения муниципальных услуг (выполнение работ)</t>
    </r>
  </si>
  <si>
    <t>Перечень мероприятий подпрограммы</t>
  </si>
  <si>
    <t>Источники финансирова-ния</t>
  </si>
  <si>
    <t>4.2</t>
  </si>
  <si>
    <t>4.3</t>
  </si>
  <si>
    <t>Объем финансирова-ния мероприя-тия в текущем финансовом году (тыс. руб.)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</si>
  <si>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</si>
  <si>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</si>
  <si>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</si>
  <si>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</si>
  <si>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</si>
  <si>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</si>
  <si>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</si>
  <si>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</si>
  <si>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+</t>
  </si>
  <si>
    <t>Проведение процедуры закупки товаров, работ, услуг</t>
  </si>
  <si>
    <t>ежемесячно</t>
  </si>
  <si>
    <t xml:space="preserve">Предоставление субсидий на выполнение муниципальных заданий автономным и бюджетным учреждениям г.о. Химки </t>
  </si>
  <si>
    <t xml:space="preserve">Сбор и анализ отчета о выполнении      </t>
  </si>
  <si>
    <t xml:space="preserve">"Дорожная карта" по выполнению основного мероприятия "Финансовое обеспечение выполнения муниципальных </t>
  </si>
  <si>
    <t>подпрограммы «Молодежь городского округа Химки»</t>
  </si>
  <si>
    <t>«Молодежь городского округа Химки»</t>
  </si>
  <si>
    <t>Доля молодых граждан, принимающих участие в мероприятиях, направленных на формирование здорового образа жизни</t>
  </si>
  <si>
    <t>Количество трудоустроенных несовершеннолетних</t>
  </si>
  <si>
    <t>процент</t>
  </si>
  <si>
    <t>%, где:</t>
  </si>
  <si>
    <t>E – доля молодых граждан, принявших участие в мероприятиях по гражданско-патриотическому и духовно-нравственному воспитанию;</t>
  </si>
  <si>
    <t>He – численность молодежи в возрасте от 14 до 30 лет, принявшей участие в мероприятиях по гражданско-патриотическому и духовно-нравственному воспитанию в городском округе Химки;</t>
  </si>
  <si>
    <t>Н – численность молодежи в возрасте от 14 до 30 лет, проживающей на территории городского округа Химки.</t>
  </si>
  <si>
    <t>Процент</t>
  </si>
  <si>
    <t>, где:</t>
  </si>
  <si>
    <t>Сt – число мероприятий, в которых приняли участие молодые граждане, оказавшиеся в трудной жизненной ситуации, проводимых в рамках подпрограммы «Молодежь городского округа Химки» в городском округе Химки;</t>
  </si>
  <si>
    <t>С – число мероприятий, проводимых в рамках подпрограммы «Молодежь городского округа Химки» в городском округе Химки.</t>
  </si>
  <si>
    <t>Hs – численность молодежи в возрасте от 14 до 30 лет, участвующей в деятельности молодежных общественных организаций и объединений и принимающих участие в добровольческой (волонтерской) деятельности, в городском округе Химки;</t>
  </si>
  <si>
    <t>Z – доля молодых граждан, принимающих участие в мероприятиях, направленных на формирование здорового образа жизни;</t>
  </si>
  <si>
    <t>Hz – численность молодежи в возрасте от 14 до 30 лет, принимающей участие в мероприятиях, направленных на формирование здорового образа жизни, в городском округе Химки;</t>
  </si>
  <si>
    <t>Н – численность молодежи в возрасте от 14 до 30 лет, проживающей на территории городского округа Химки</t>
  </si>
  <si>
    <t>B – доля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предпринимательства;</t>
  </si>
  <si>
    <t>Hb – численность молодежи в возрасте от 14 до 30 лет, принимающей участие в мероприятиях, направленных на поддержку талантливой молодежи, молодежных социально значимых проектов и инициатив, в городском округе Химки;</t>
  </si>
  <si>
    <t>человек</t>
  </si>
  <si>
    <t>1) Данные отдела по работе с молодежью управления социальной политики Администрации городского округа Химки</t>
  </si>
  <si>
    <t>Hm – число молодых граждан, принявших участие в международных и межрегиональных и межмуниципальных мероприятиях</t>
  </si>
  <si>
    <t>H - численность молодежи в возрасте от 14 до 30 лет, проживающей на территории городского округа Химки</t>
  </si>
  <si>
    <t>Сумма трудоустроенных детей</t>
  </si>
  <si>
    <t>1) Трудовые договоры с несовершеннолетними от МАУ ЦПППМ «Луч»</t>
  </si>
  <si>
    <t>Nmin – минимальное число молодых жителей, одновременно получающих услуги в форме групповых клубных, кружковых занятий, секций на базе учреждения по работе с молодежью минимальной площади (принимается равным 30);</t>
  </si>
  <si>
    <t>K – поправочный коэффициент, отражающий возможность расширения охвата молодежи учреждениями по работе с молодежью, К=0,73.</t>
  </si>
  <si>
    <t>О – доля специалистов, занятых в сфере молодежной политики, обучающими мероприятиями;</t>
  </si>
  <si>
    <t>R – число специалистов, работающих в сфере молодежной политики, в городском округе Химки.</t>
  </si>
  <si>
    <t>Т - Доля мероприятий с участием молодых граждан, оказавшихся в трудной жизненной ситуации;</t>
  </si>
  <si>
    <t>M- доля молодых граждан, принявших участие в международных, межрегиональных и межмуниципальных молодежных мероприятиях, к общему числу молодых граждан в городском округе Химки;</t>
  </si>
  <si>
    <r>
      <t xml:space="preserve">Ro – число </t>
    </r>
    <r>
      <rPr>
        <sz val="10"/>
        <color rgb="FF000000"/>
        <rFont val="Times New Roman"/>
        <family val="1"/>
        <charset val="204"/>
      </rPr>
      <t>специалистов, работающих в сфере молодежной политики в городском округе Химки, принявших участие в мероприятиях по обучению, переобучению, повышению квалификации и обмену опытом;</t>
    </r>
  </si>
  <si>
    <t>1) Данные о количестве молодежи от отдела государственной статистики в городе Химки 
2) Данные об участниках мероприятий отдела по работе с молодежью управления социальной политики Администрации городского округа Химки</t>
  </si>
  <si>
    <t>1) Данные от отдела государственной статистики в городе Химки 
2) Данные из Комиссии по делам несовершеннолетних и защите их прав</t>
  </si>
  <si>
    <t>1) Данные о количестве молодежи от отдела государственной статистики в городе Химки 
2) Данные о численности молодежных общественных организаций, волонтерских движений и корпусов, советах молодых работников предприятий, студенческих советах.</t>
  </si>
  <si>
    <t>1) Данные отдела по работе с молодежью управления социальной политики Администрации городского округа Химки 
2) Данные ГУСК Московской области</t>
  </si>
  <si>
    <r>
      <t>Подробный расчет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</t>
    </r>
    <r>
      <rPr>
        <b/>
        <sz val="10"/>
        <color rgb="FF000000"/>
        <rFont val="Times New Roman"/>
        <family val="1"/>
        <charset val="204"/>
      </rPr>
      <t> </t>
    </r>
  </si>
  <si>
    <t>Субсидия на выполнение муниципального задания подведомственными учреждениями: 1.АУ МЦ «Восход» 2.МАУ ЦПППМ «Луч» 3.АУ ДСМДМ</t>
  </si>
  <si>
    <t>Ропм = Рту + Рпру + Рпр + Рмт,
где
Ропм - расходы на организацию и проведение мероприятия;
Рту - расходы на транспортные услуги;
Рпру - расходы на прочие работы, услуги;
Рпр - расходы на прочие расходы;
Рмт - расходы на приобретение материальных запасов.
Расчет произведен исходя из стоимости аналогичных услуг за предыдущие годы с учетом индексации цен.</t>
  </si>
  <si>
    <t>Основное мероприятие Проведение молодежных мероприятий</t>
  </si>
  <si>
    <t xml:space="preserve">муниципальной программы «Спорт городского округа Химки» </t>
  </si>
  <si>
    <r>
      <t> Подробный результат выполнения задачи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</si>
  <si>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Проведение молодежных мероприятий</t>
    </r>
  </si>
  <si>
    <r>
      <t>Подробный результат выполнения задачи представлен отдельно в мероприятии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 </t>
    </r>
  </si>
  <si>
    <t>Будет трудоустроено 1 855 несовершеннолетних</t>
  </si>
  <si>
    <t>Задача 3 Увеличение количества подростков, принявших участие в трудовой занятости несовершеннолетних</t>
  </si>
  <si>
    <r>
      <t>Подробный результат выполнения задачи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</t>
    </r>
  </si>
  <si>
    <t>"Дорожная карта" по выполнению основного мероприятия " Проведение молодежных мероприятий"</t>
  </si>
  <si>
    <t>подпрограммы "Молодежь городского округа Химки"</t>
  </si>
  <si>
    <t>Формирование муниципального задания на выполнение муниципальный услуг (выполнение работ)</t>
  </si>
  <si>
    <t>услуг (выполнение работ)" подпрограммы "Молодежь городского округа Химки"</t>
  </si>
  <si>
    <t xml:space="preserve">Формирование муниципального задания на выполнение муниципальной услуги                                                             </t>
  </si>
  <si>
    <t>Управление социальной политики Администрации</t>
  </si>
  <si>
    <t xml:space="preserve">Управление социальной политики Администрации </t>
  </si>
  <si>
    <t>муниципальной программы «Спорт городского округа Химки» на 2017-2021 годы</t>
  </si>
  <si>
    <t>к муниципальной программе</t>
  </si>
  <si>
    <t>"Спорт городского округа Химки"</t>
  </si>
  <si>
    <t>Приложение № 15</t>
  </si>
  <si>
    <t>Приложение № 16</t>
  </si>
  <si>
    <t>Приложение № 17</t>
  </si>
  <si>
    <t>Приложение № 18</t>
  </si>
  <si>
    <t>Ропм = Рту + Рпру + Рпр + Рмт, где
Ропм - расходы на организацию и проведение мероприятия;
Рту - расходы на транспортные услуги;
Рпру - расходы на прочие работы, услуги;
Рпр - расходы на прочие расходы;
Рмт - расходы на приобретение материальных запасов.
Расчет произведен исходя из стоимости аналогичных услуг за предыдущие годы с учетом индексации цен.</t>
  </si>
  <si>
    <t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популяризации культуры безопасности в молодежной среде</t>
  </si>
  <si>
    <t>Увеличение количества молодых граждан, принявших участие в мероприятиях, направленных на поддержку талантливой молодежи, реализацию социально значимых проектов и инициатив</t>
  </si>
  <si>
    <t>Увеличение количества подростков, принявших участие в трудовой занятости несовершеннолетних</t>
  </si>
  <si>
    <t>Обеспечение деятельности учреждений в сфере работы с молодежью</t>
  </si>
  <si>
    <r>
      <t xml:space="preserve">Задача 1 
</t>
    </r>
    <r>
      <rPr>
        <sz val="10"/>
        <color rgb="FF000000"/>
        <rFont val="Times New Roman"/>
        <family val="1"/>
        <charset val="204"/>
      </rPr>
      <t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популяризации культуры безопасности в молодежной среде</t>
    </r>
  </si>
  <si>
    <t>1.4</t>
  </si>
  <si>
    <r>
      <t xml:space="preserve">Задача 2 
</t>
    </r>
    <r>
      <rPr>
        <sz val="10"/>
        <color rgb="FF000000"/>
        <rFont val="Times New Roman"/>
        <family val="1"/>
        <charset val="204"/>
      </rPr>
      <t>Увеличение количества молодых граждан, принявших участие в мероприятиях, направленных на поддержку талантливой молодежи, реализацию социально значимых проектов и инициатив</t>
    </r>
  </si>
  <si>
    <t>2.3</t>
  </si>
  <si>
    <r>
      <t xml:space="preserve">Задача 3 
</t>
    </r>
    <r>
      <rPr>
        <sz val="10"/>
        <color rgb="FF000000"/>
        <rFont val="Times New Roman"/>
        <family val="1"/>
        <charset val="204"/>
      </rPr>
      <t>Увеличение количества подростков, принявших участие в трудовой занятости несовершеннолетних</t>
    </r>
  </si>
  <si>
    <r>
      <t xml:space="preserve">Задача 4 
</t>
    </r>
    <r>
      <rPr>
        <sz val="10"/>
        <color theme="1"/>
        <rFont val="Times New Roman"/>
        <family val="1"/>
        <charset val="204"/>
      </rPr>
      <t>Обеспечение деятельности учреждений в сфере работы с молодежью</t>
    </r>
  </si>
  <si>
    <t>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</si>
  <si>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Увеличение процента охвата специалистов, занятых в сфере молодежной политики, обучающими мероприятиями</t>
  </si>
  <si>
    <t>Sмж = Nмж х Smin х Nmin х K, где:</t>
  </si>
  <si>
    <t>Sмж –рекомендуемая суммарная минимальная площадь учреждений по работе с молодежью, непосредственно используемая для осуществления систематической работы с молодежью в форме клубных, кружковых занятий, проведения молодежных мероприяий (в кв.м.), рассчитываемая исходя из 12% охвата молодежи услугами, оказываемыми учреждениями органа по делам молодежи</t>
  </si>
  <si>
    <r>
      <t xml:space="preserve">Nмж - </t>
    </r>
    <r>
      <rPr>
        <sz val="10"/>
        <color theme="1"/>
        <rFont val="Times New Roman"/>
        <family val="1"/>
        <charset val="204"/>
      </rPr>
      <t>число молодых жителей (в возрасте от 14 до 30 лет), проживающих на территории городского округа Химки, тысяч человек</t>
    </r>
  </si>
  <si>
    <t>Smin – минимальная площадь (кв.м.), необходимая для организации работы с одним молодым жителем в форме клубных, групповых занятий, секций. Указанная площадь составляет 3,5 кв.м.</t>
  </si>
  <si>
    <t>K=Ro/R x 100%, где:</t>
  </si>
  <si>
    <t>K -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</si>
  <si>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Организация и проведение мероприятий по патриотическому воспитанию, формированию российской идентичности и традиционных семейных ценностей, а также развитию деятельности молодежных общественных организаций и добровольческой (волонтерской) деятельности</t>
  </si>
  <si>
    <t>Организация и проведение мероприятий по вовлечению молодежи в здоровый образ жизни</t>
  </si>
  <si>
    <t>Организация и проведение мероприятий, направленных на поддержку талантливой молодежи, молодежных социально значимых проектов и инициатив</t>
  </si>
  <si>
    <t>Организация участия молодежи городского округа в мероприятиях различного уровня</t>
  </si>
  <si>
    <t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</t>
  </si>
  <si>
    <t>Расчет планируемого поступления средств произведен исходя из стоимости аналогичных услуг за предыдущие годы с учетом индексации цен</t>
  </si>
  <si>
    <r>
      <t>Задача 1</t>
    </r>
    <r>
      <rPr>
        <sz val="10"/>
        <color theme="1"/>
        <rFont val="Times New Roman"/>
        <family val="1"/>
        <charset val="204"/>
      </rPr>
      <t xml:space="preserve">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популяризации культуры безопасности в молодежной среде</t>
    </r>
  </si>
  <si>
    <r>
      <t xml:space="preserve">Мероприятие 1.1 </t>
    </r>
    <r>
      <rPr>
        <sz val="10"/>
        <color theme="1"/>
        <rFont val="Times New Roman"/>
        <family val="1"/>
        <charset val="204"/>
      </rPr>
      <t>Организация и проведение мероприятий по патриотическому воспитанию, формированию российской идентичности и традиционных семейных ценностей, а также развитию деятельности молодежных общественных организаций и добровольческой (волонтерской) деятельности</t>
    </r>
  </si>
  <si>
    <r>
      <t>Мероприятие 1.2</t>
    </r>
    <r>
      <rPr>
        <sz val="10"/>
        <color theme="1"/>
        <rFont val="Times New Roman"/>
        <family val="1"/>
        <charset val="204"/>
      </rPr>
      <t xml:space="preserve"> Организация и проведение мероприятий по вовлечению молодежи в здоровый образ жизни</t>
    </r>
  </si>
  <si>
    <r>
      <t xml:space="preserve">Задача 2 </t>
    </r>
    <r>
      <rPr>
        <sz val="10"/>
        <color theme="1"/>
        <rFont val="Times New Roman"/>
        <family val="1"/>
        <charset val="204"/>
      </rPr>
      <t>Увеличение количества молодых граждан, принявших участие в мероприятиях, направленных на поддержку талантливой молодежи, реализацию социально значимых проектов и инициатив</t>
    </r>
  </si>
  <si>
    <r>
      <t>Мероприятие 2.1</t>
    </r>
    <r>
      <rPr>
        <sz val="10"/>
        <color theme="1"/>
        <rFont val="Times New Roman"/>
        <family val="1"/>
        <charset val="204"/>
      </rPr>
      <t xml:space="preserve"> Организация и проведение мероприятий, направленных на поддержку талантливой молодежи, молодежных социально значимых проектов и инициатив</t>
    </r>
  </si>
  <si>
    <r>
      <t xml:space="preserve">Мероприятие 2.2
</t>
    </r>
    <r>
      <rPr>
        <sz val="10"/>
        <color theme="1"/>
        <rFont val="Times New Roman"/>
        <family val="1"/>
        <charset val="204"/>
      </rPr>
      <t>Организация участия молодежи городского округа в мероприятиях различного уровня</t>
    </r>
    <r>
      <rPr>
        <b/>
        <sz val="10"/>
        <color theme="1"/>
        <rFont val="Times New Roman"/>
        <family val="1"/>
        <charset val="204"/>
      </rPr>
      <t xml:space="preserve">
</t>
    </r>
  </si>
  <si>
    <t>Задача 4 Обеспечение деятельности учреждений в сфере работы с молодежью</t>
  </si>
  <si>
    <t>4</t>
  </si>
  <si>
    <t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</t>
  </si>
  <si>
    <t>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</t>
  </si>
  <si>
    <t>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</t>
  </si>
  <si>
    <t>Доля молодых граждан, принявших участие в международных, межрегиональных и межмуниципальных молодежных мероприятиях, к общему числу молодых граждан</t>
  </si>
  <si>
    <r>
      <t xml:space="preserve">Мероприятие 4.1 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подведомственными учреждениями: 1.АУ МЦ «Восход» 2.МАУ ЦПППМ «Луч» 3.АУ ДСМДМ</t>
    </r>
  </si>
  <si>
    <t>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</si>
  <si>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1.5</t>
  </si>
  <si>
    <t xml:space="preserve">I = Hi x 100%/ H , где: </t>
  </si>
  <si>
    <t>I  - Доля молодых граждан, принимающихся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граждан</t>
  </si>
  <si>
    <t>Hi - численность молодежи в возрасте от 14 до 30 лет, приниямающей участие в мероприятиях, направленных на поддержку талантливой молодежи, молодежных социально знаячимых инициатив и предпринимателства</t>
  </si>
  <si>
    <t xml:space="preserve">                                   %,  где:</t>
  </si>
  <si>
    <t>Увеличение вовлеченности молодых граждан в работу молодежных общественных организаций и добровольческую (волонтерскую) деятельность</t>
  </si>
  <si>
    <t>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</si>
  <si>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1.6</t>
  </si>
  <si>
    <t>S – доля молодых граждан, участвующих в деятельности молодежных общественных организаций и объединений, принимающих участие в добровольческой (волонтерской) деятельности;</t>
  </si>
  <si>
    <t>L=Hl/H*100%, где:</t>
  </si>
  <si>
    <t>L - Увеличение вовлеченности молодых граждан в работу молодежных общественных организаций и добровольческую (волонтерскую) деятельность</t>
  </si>
  <si>
    <t>Hl - численность молодежи в возрасте от 14 до 30 лет, вовлеченной в работу молодежных общественных организаций и добровольческую (волонтерскую) деятельность;</t>
  </si>
  <si>
    <t>Доля молодых граждан, принимающихся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</si>
  <si>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ежеквартально</t>
  </si>
  <si>
    <t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государства, с 33% до 37%; 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 составит 50%; Увеличение вовлеченности молодых граждан в работу молодежных общественных организаций и добровольческую (волонтерскую) деятельность до 4%.</t>
  </si>
  <si>
    <t>Доля молодых граждан, принимающих участие в мероприятиях, направленных на формирование здорового образа жизни составит 15 %;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 составит 50%</t>
  </si>
  <si>
    <t>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 до 3,7%; Доля молодых граждан, принявших участие в международных, межрегиональных и межмуниципальных молодежных мероприятиях, к общему числу молодых граждан с 1,7% до 1,9%, доля молодых граждан, принимающихся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гражданс 5 % до 6 %.</t>
  </si>
  <si>
    <r>
      <t xml:space="preserve">Уровень соответствия учреждений (организаций) по работе с молодежью муниципального образования нормативам муниципального обеспечения молодежи учреждениями (организациями) по работе с молодежью по месту жительства составит </t>
    </r>
    <r>
      <rPr>
        <sz val="10"/>
        <color rgb="FF000000"/>
        <rFont val="Times New Roman"/>
        <family val="1"/>
        <charset val="204"/>
      </rPr>
      <t>100</t>
    </r>
    <r>
      <rPr>
        <sz val="10"/>
        <color theme="1"/>
        <rFont val="Times New Roman"/>
        <family val="1"/>
        <charset val="204"/>
      </rPr>
      <t>%</t>
    </r>
    <r>
      <rPr>
        <sz val="10"/>
        <color rgb="FF000000"/>
        <rFont val="Times New Roman"/>
        <family val="1"/>
        <charset val="204"/>
      </rPr>
      <t> ; Увеличение процента охвата специалистов, занятых в сфере молодежной политики, обучающими мероприятиями составит 9 %.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  до 9%</t>
    </r>
  </si>
  <si>
    <r>
      <t xml:space="preserve">            </t>
    </r>
    <r>
      <rPr>
        <b/>
        <sz val="12"/>
        <color rgb="FF000000"/>
        <rFont val="Times New Roman"/>
        <family val="1"/>
        <charset val="204"/>
      </rPr>
      <t xml:space="preserve">Заместитель Главы Администрации городского округа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Ю.В. Ваулин</t>
    </r>
  </si>
  <si>
    <t>Управление социальной политики Администрации, заместитель начальника управления – начальник отдела спорта, туризма и работы с молодежью В.В. Троицкий</t>
  </si>
  <si>
    <t>Приложение № 19</t>
  </si>
  <si>
    <t>Приложение № 20</t>
  </si>
  <si>
    <t>Доля молодых граждан, принявших участие в международных, межрегиональных и межмуниципальных молодежных мероприятиях, к общему числу молодых граждан с 1,7% до 1,9%, доля молодых граждан, принимающихся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 6% до 7%.</t>
  </si>
  <si>
    <t>Муниципальные задания для финансового обеспечения выполнения муниципальных услуг (выполнение работ) автономных и бюджетных учреждений г. о. Химки будут выполнены в полном объеме</t>
  </si>
  <si>
    <t>Муниципальные задания на выполнение муниципальных услуг (выполнение работ) автономных и бюджетных учреждений г. о. Химки для проведения молодежных мероприятий будут \выполнены в полном объеме</t>
  </si>
  <si>
    <t>Приложение № 21</t>
  </si>
  <si>
    <t>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</si>
  <si>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</si>
  <si>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Методика расчета значений показателей реализации мероприятий подпрограммы</t>
  </si>
  <si>
    <t>Организация трудовой занятости несовершеннолетних</t>
  </si>
  <si>
    <r>
      <t xml:space="preserve">Мероприятие 3.1 </t>
    </r>
    <r>
      <rPr>
        <sz val="10"/>
        <color theme="1"/>
        <rFont val="Times New Roman"/>
        <family val="1"/>
        <charset val="204"/>
      </rPr>
      <t>Организация трудовой занятости несовершеннолетних</t>
    </r>
  </si>
  <si>
    <t>муниципальной программы "Спорт городского округа Химки"</t>
  </si>
  <si>
    <t xml:space="preserve">Наименование показателя реализации мероприятий подпрограммы </t>
  </si>
  <si>
    <t>Внебюджетные источники
Внебюджетные источники</t>
  </si>
  <si>
    <t>Подпрограмма "Молодежь городского округа Химки"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</si>
</sst>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 applyAlignment="1">
      <alignment vertical="center" wrapText="1"/>
    </xf>
    <xf numFmtId="49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NumberFormat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10</xdr:row>
          <xdr:rowOff>0</xdr:rowOff>
        </xdr:from>
        <xdr:to>
          <xdr:col>3</xdr:col>
          <xdr:colOff>876300</xdr:colOff>
          <xdr:row>11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0</xdr:rowOff>
        </xdr:from>
        <xdr:to>
          <xdr:col>3</xdr:col>
          <xdr:colOff>914400</xdr:colOff>
          <xdr:row>15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3</xdr:col>
          <xdr:colOff>762000</xdr:colOff>
          <xdr:row>19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3</xdr:col>
          <xdr:colOff>771525</xdr:colOff>
          <xdr:row>27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800100</xdr:colOff>
          <xdr:row>31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42</xdr:row>
          <xdr:rowOff>0</xdr:rowOff>
        </xdr:from>
        <xdr:to>
          <xdr:col>3</xdr:col>
          <xdr:colOff>1028700</xdr:colOff>
          <xdr:row>43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0</xdr:rowOff>
        </xdr:from>
        <xdr:to>
          <xdr:col>3</xdr:col>
          <xdr:colOff>952500</xdr:colOff>
          <xdr:row>54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38</xdr:row>
          <xdr:rowOff>95250</xdr:rowOff>
        </xdr:from>
        <xdr:to>
          <xdr:col>3</xdr:col>
          <xdr:colOff>866775</xdr:colOff>
          <xdr:row>38</xdr:row>
          <xdr:rowOff>323850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4" workbookViewId="0">
      <selection activeCell="H23" sqref="H23"/>
    </sheetView>
  </sheetViews>
  <sheetFormatPr defaultRowHeight="15" x14ac:dyDescent="0.25"/>
  <cols>
    <col min="1" max="1" width="4" customWidth="1"/>
    <col min="2" max="2" width="31" customWidth="1"/>
    <col min="3" max="3" width="29.7109375" customWidth="1"/>
    <col min="4" max="4" width="27.5703125" customWidth="1"/>
    <col min="5" max="5" width="15.7109375" customWidth="1"/>
    <col min="6" max="11" width="6" customWidth="1"/>
  </cols>
  <sheetData>
    <row r="1" spans="1:11" ht="15.75" customHeight="1" x14ac:dyDescent="0.25">
      <c r="A1" s="53"/>
      <c r="B1" s="53"/>
      <c r="C1" s="53"/>
      <c r="D1" s="53"/>
      <c r="E1" s="53"/>
      <c r="F1" s="53"/>
      <c r="G1" s="53"/>
      <c r="H1" s="53"/>
      <c r="K1" s="52" t="s">
        <v>146</v>
      </c>
    </row>
    <row r="2" spans="1:11" ht="15.75" customHeight="1" x14ac:dyDescent="0.25">
      <c r="A2" s="53"/>
      <c r="B2" s="53"/>
      <c r="C2" s="53"/>
      <c r="D2" s="53"/>
      <c r="E2" s="53"/>
      <c r="F2" s="53"/>
      <c r="G2" s="53"/>
      <c r="H2" s="53"/>
      <c r="K2" s="52" t="s">
        <v>144</v>
      </c>
    </row>
    <row r="3" spans="1:11" ht="15.75" customHeight="1" x14ac:dyDescent="0.25">
      <c r="A3" s="53"/>
      <c r="B3" s="53"/>
      <c r="C3" s="53"/>
      <c r="D3" s="53"/>
      <c r="E3" s="53"/>
      <c r="F3" s="53"/>
      <c r="G3" s="53"/>
      <c r="H3" s="53"/>
      <c r="K3" s="52" t="s">
        <v>145</v>
      </c>
    </row>
    <row r="4" spans="1:11" ht="15.75" x14ac:dyDescent="0.25">
      <c r="A4" s="92"/>
      <c r="B4" s="92"/>
      <c r="C4" s="92"/>
      <c r="D4" s="92"/>
      <c r="E4" s="92"/>
      <c r="F4" s="92"/>
      <c r="G4" s="92"/>
      <c r="H4" s="92"/>
    </row>
    <row r="5" spans="1:11" ht="15.75" x14ac:dyDescent="0.25">
      <c r="A5" s="118" t="s">
        <v>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5">
      <c r="A6" s="118" t="s">
        <v>89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5">
      <c r="A7" s="118" t="s">
        <v>143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5.75" x14ac:dyDescent="0.25">
      <c r="A8" s="16"/>
    </row>
    <row r="9" spans="1:11" ht="29.25" customHeight="1" x14ac:dyDescent="0.25">
      <c r="A9" s="97" t="s">
        <v>2</v>
      </c>
      <c r="B9" s="97"/>
      <c r="C9" s="97"/>
      <c r="D9" s="97"/>
      <c r="E9" s="95" t="s">
        <v>141</v>
      </c>
      <c r="F9" s="95"/>
      <c r="G9" s="95"/>
      <c r="H9" s="95"/>
      <c r="I9" s="95"/>
      <c r="J9" s="95"/>
      <c r="K9" s="95"/>
    </row>
    <row r="10" spans="1:11" ht="29.25" customHeight="1" x14ac:dyDescent="0.25">
      <c r="A10" s="109" t="s">
        <v>3</v>
      </c>
      <c r="B10" s="110"/>
      <c r="C10" s="110"/>
      <c r="D10" s="111"/>
      <c r="E10" s="115" t="s">
        <v>19</v>
      </c>
      <c r="F10" s="116"/>
      <c r="G10" s="116"/>
      <c r="H10" s="116"/>
      <c r="I10" s="116"/>
      <c r="J10" s="116"/>
      <c r="K10" s="117"/>
    </row>
    <row r="11" spans="1:11" ht="25.5" customHeight="1" x14ac:dyDescent="0.25">
      <c r="A11" s="112"/>
      <c r="B11" s="113"/>
      <c r="C11" s="113"/>
      <c r="D11" s="114"/>
      <c r="E11" s="35" t="s">
        <v>4</v>
      </c>
      <c r="F11" s="36" t="s">
        <v>5</v>
      </c>
      <c r="G11" s="36" t="s">
        <v>6</v>
      </c>
      <c r="H11" s="36" t="s">
        <v>7</v>
      </c>
      <c r="I11" s="36" t="s">
        <v>8</v>
      </c>
      <c r="J11" s="98" t="s">
        <v>9</v>
      </c>
      <c r="K11" s="98"/>
    </row>
    <row r="12" spans="1:11" ht="15" customHeight="1" x14ac:dyDescent="0.25">
      <c r="A12" s="106" t="s">
        <v>10</v>
      </c>
      <c r="B12" s="106"/>
      <c r="C12" s="106"/>
      <c r="D12" s="106"/>
      <c r="E12" s="96">
        <f>'Пер.Мер. ППII'!E12</f>
        <v>4586</v>
      </c>
      <c r="F12" s="108">
        <f>'Пер.Мер. ППII'!G12</f>
        <v>3070</v>
      </c>
      <c r="G12" s="108">
        <f>'Пер.Мер. ППII'!H12</f>
        <v>3193</v>
      </c>
      <c r="H12" s="108">
        <f>'Пер.Мер. ППII'!I12</f>
        <v>3171</v>
      </c>
      <c r="I12" s="108">
        <f>'Пер.Мер. ППII'!J12</f>
        <v>3171</v>
      </c>
      <c r="J12" s="102">
        <f>'Пер.Мер. ППII'!K12</f>
        <v>3171</v>
      </c>
      <c r="K12" s="103"/>
    </row>
    <row r="13" spans="1:11" ht="44.25" customHeight="1" x14ac:dyDescent="0.25">
      <c r="A13" s="107" t="s">
        <v>151</v>
      </c>
      <c r="B13" s="107"/>
      <c r="C13" s="107"/>
      <c r="D13" s="107"/>
      <c r="E13" s="96"/>
      <c r="F13" s="96"/>
      <c r="G13" s="96"/>
      <c r="H13" s="96"/>
      <c r="I13" s="96"/>
      <c r="J13" s="104"/>
      <c r="K13" s="105"/>
    </row>
    <row r="14" spans="1:11" ht="15" customHeight="1" x14ac:dyDescent="0.25">
      <c r="A14" s="106" t="s">
        <v>12</v>
      </c>
      <c r="B14" s="106"/>
      <c r="C14" s="106"/>
      <c r="D14" s="106"/>
      <c r="E14" s="96">
        <f>'Пер.Мер. ППII'!E28</f>
        <v>1384</v>
      </c>
      <c r="F14" s="108">
        <f>'Пер.Мер. ППII'!G28</f>
        <v>1384</v>
      </c>
      <c r="G14" s="108">
        <f>'Пер.Мер. ППII'!H28</f>
        <v>1484</v>
      </c>
      <c r="H14" s="108">
        <f>'Пер.Мер. ППII'!I28</f>
        <v>1484</v>
      </c>
      <c r="I14" s="108">
        <f>'Пер.Мер. ППII'!J28</f>
        <v>1484</v>
      </c>
      <c r="J14" s="102">
        <f>'Пер.Мер. ППII'!K28</f>
        <v>1484</v>
      </c>
      <c r="K14" s="103"/>
    </row>
    <row r="15" spans="1:11" ht="24.75" customHeight="1" x14ac:dyDescent="0.25">
      <c r="A15" s="123" t="s">
        <v>152</v>
      </c>
      <c r="B15" s="107"/>
      <c r="C15" s="107"/>
      <c r="D15" s="107"/>
      <c r="E15" s="96"/>
      <c r="F15" s="96"/>
      <c r="G15" s="96"/>
      <c r="H15" s="96"/>
      <c r="I15" s="96"/>
      <c r="J15" s="104"/>
      <c r="K15" s="105"/>
    </row>
    <row r="16" spans="1:11" ht="15" customHeight="1" x14ac:dyDescent="0.25">
      <c r="A16" s="106" t="s">
        <v>13</v>
      </c>
      <c r="B16" s="106"/>
      <c r="C16" s="106"/>
      <c r="D16" s="106"/>
      <c r="E16" s="96">
        <f>'Пер.Мер. ППII'!E44</f>
        <v>4164</v>
      </c>
      <c r="F16" s="108">
        <f>'Пер.Мер. ППII'!G44</f>
        <v>3787</v>
      </c>
      <c r="G16" s="108">
        <f>'Пер.Мер. ППII'!H44</f>
        <v>3976</v>
      </c>
      <c r="H16" s="108">
        <f>'Пер.Мер. ППII'!I44</f>
        <v>3957</v>
      </c>
      <c r="I16" s="108">
        <f>'Пер.Мер. ППII'!J44</f>
        <v>3957</v>
      </c>
      <c r="J16" s="102">
        <f>'Пер.Мер. ППII'!K44</f>
        <v>3957</v>
      </c>
      <c r="K16" s="103"/>
    </row>
    <row r="17" spans="1:11" ht="18.75" customHeight="1" x14ac:dyDescent="0.25">
      <c r="A17" s="107" t="s">
        <v>153</v>
      </c>
      <c r="B17" s="107"/>
      <c r="C17" s="107"/>
      <c r="D17" s="107"/>
      <c r="E17" s="96"/>
      <c r="F17" s="96"/>
      <c r="G17" s="96"/>
      <c r="H17" s="96"/>
      <c r="I17" s="96"/>
      <c r="J17" s="104"/>
      <c r="K17" s="105"/>
    </row>
    <row r="18" spans="1:11" ht="15" customHeight="1" x14ac:dyDescent="0.25">
      <c r="A18" s="106" t="s">
        <v>14</v>
      </c>
      <c r="B18" s="106"/>
      <c r="C18" s="106"/>
      <c r="D18" s="106"/>
      <c r="E18" s="96">
        <f>'Пер.Мер. ППII'!E55</f>
        <v>53794</v>
      </c>
      <c r="F18" s="96">
        <f>'Пер.Мер. ППII'!G55</f>
        <v>49163</v>
      </c>
      <c r="G18" s="96">
        <f>'Пер.Мер. ППII'!H55</f>
        <v>53810</v>
      </c>
      <c r="H18" s="96">
        <f>'Пер.Мер. ППII'!I55</f>
        <v>55515</v>
      </c>
      <c r="I18" s="96">
        <f>'Пер.Мер. ППII'!J55</f>
        <v>55515</v>
      </c>
      <c r="J18" s="119">
        <f>'Пер.Мер. ППII'!K55</f>
        <v>55515</v>
      </c>
      <c r="K18" s="120"/>
    </row>
    <row r="19" spans="1:11" ht="22.5" customHeight="1" x14ac:dyDescent="0.25">
      <c r="A19" s="107" t="s">
        <v>154</v>
      </c>
      <c r="B19" s="107"/>
      <c r="C19" s="107"/>
      <c r="D19" s="107"/>
      <c r="E19" s="96"/>
      <c r="F19" s="96"/>
      <c r="G19" s="96"/>
      <c r="H19" s="96"/>
      <c r="I19" s="96"/>
      <c r="J19" s="121"/>
      <c r="K19" s="122"/>
    </row>
    <row r="20" spans="1:11" ht="18.75" customHeight="1" x14ac:dyDescent="0.25">
      <c r="A20" s="95" t="s">
        <v>15</v>
      </c>
      <c r="B20" s="95"/>
      <c r="C20" s="96" t="s">
        <v>16</v>
      </c>
      <c r="D20" s="96" t="s">
        <v>17</v>
      </c>
      <c r="E20" s="96" t="s">
        <v>18</v>
      </c>
      <c r="F20" s="96" t="s">
        <v>19</v>
      </c>
      <c r="G20" s="96"/>
      <c r="H20" s="96"/>
      <c r="I20" s="96"/>
      <c r="J20" s="96"/>
      <c r="K20" s="96"/>
    </row>
    <row r="21" spans="1:11" ht="27" customHeight="1" x14ac:dyDescent="0.25">
      <c r="A21" s="95"/>
      <c r="B21" s="95"/>
      <c r="C21" s="96"/>
      <c r="D21" s="96"/>
      <c r="E21" s="96"/>
      <c r="F21" s="36" t="s">
        <v>5</v>
      </c>
      <c r="G21" s="36" t="s">
        <v>6</v>
      </c>
      <c r="H21" s="36" t="s">
        <v>7</v>
      </c>
      <c r="I21" s="36" t="s">
        <v>8</v>
      </c>
      <c r="J21" s="36" t="s">
        <v>9</v>
      </c>
      <c r="K21" s="35" t="s">
        <v>20</v>
      </c>
    </row>
    <row r="22" spans="1:11" ht="32.25" customHeight="1" x14ac:dyDescent="0.25">
      <c r="A22" s="95"/>
      <c r="B22" s="95"/>
      <c r="C22" s="96" t="s">
        <v>90</v>
      </c>
      <c r="D22" s="96" t="s">
        <v>142</v>
      </c>
      <c r="E22" s="38" t="s">
        <v>21</v>
      </c>
      <c r="F22" s="12">
        <f>'Пер.Мер. ППII'!G12+'Пер.Мер. ППII'!G28+'Пер.Мер. ППII'!G44+'Пер.Мер. ППII'!G55</f>
        <v>57404</v>
      </c>
      <c r="G22" s="70">
        <f>'Пер.Мер. ППII'!H12+'Пер.Мер. ППII'!H28+'Пер.Мер. ППII'!H44+'Пер.Мер. ППII'!H55</f>
        <v>62463</v>
      </c>
      <c r="H22" s="70">
        <f>'Пер.Мер. ППII'!I12+'Пер.Мер. ППII'!I28+'Пер.Мер. ППII'!I44+'Пер.Мер. ППII'!I55</f>
        <v>64127</v>
      </c>
      <c r="I22" s="70">
        <f>'Пер.Мер. ППII'!J12+'Пер.Мер. ППII'!J28+'Пер.Мер. ППII'!J44+'Пер.Мер. ППII'!J55</f>
        <v>64127</v>
      </c>
      <c r="J22" s="70">
        <f>'Пер.Мер. ППII'!K12+'Пер.Мер. ППII'!K28+'Пер.Мер. ППII'!K44+'Пер.Мер. ППII'!K55</f>
        <v>64127</v>
      </c>
      <c r="K22" s="39">
        <f>SUM(F22:J22)</f>
        <v>312248</v>
      </c>
    </row>
    <row r="23" spans="1:11" ht="38.25" x14ac:dyDescent="0.25">
      <c r="A23" s="95"/>
      <c r="B23" s="95"/>
      <c r="C23" s="96"/>
      <c r="D23" s="96"/>
      <c r="E23" s="40" t="s">
        <v>22</v>
      </c>
      <c r="F23" s="70">
        <f>'Пер.Мер. ППII'!G13+'Пер.Мер. ППII'!G29+'Пер.Мер. ППII'!G45+'Пер.Мер. ППII'!G56</f>
        <v>0</v>
      </c>
      <c r="G23" s="70">
        <f>'Пер.Мер. ППII'!H13+'Пер.Мер. ППII'!H29+'Пер.Мер. ППII'!H45+'Пер.Мер. ППII'!H56</f>
        <v>0</v>
      </c>
      <c r="H23" s="70">
        <f>'Пер.Мер. ППII'!I13+'Пер.Мер. ППII'!I29+'Пер.Мер. ППII'!I45+'Пер.Мер. ППII'!I56</f>
        <v>0</v>
      </c>
      <c r="I23" s="70">
        <f>'Пер.Мер. ППII'!J13+'Пер.Мер. ППII'!J29+'Пер.Мер. ППII'!J45+'Пер.Мер. ППII'!J56</f>
        <v>0</v>
      </c>
      <c r="J23" s="70">
        <f>'Пер.Мер. ППII'!K13+'Пер.Мер. ППII'!K29+'Пер.Мер. ППII'!K45+'Пер.Мер. ППII'!K56</f>
        <v>0</v>
      </c>
      <c r="K23" s="39">
        <f>'Пер.Мер. ППII'!F13+'Пер.Мер. ППII'!F29+'Пер.Мер. ППII'!F45+'Пер.Мер. ППII'!F56</f>
        <v>0</v>
      </c>
    </row>
    <row r="24" spans="1:11" ht="38.25" x14ac:dyDescent="0.25">
      <c r="A24" s="95"/>
      <c r="B24" s="95"/>
      <c r="C24" s="96"/>
      <c r="D24" s="96"/>
      <c r="E24" s="40" t="s">
        <v>23</v>
      </c>
      <c r="F24" s="70">
        <f>'Пер.Мер. ППII'!G14+'Пер.Мер. ППII'!G30+'Пер.Мер. ППII'!G46+'Пер.Мер. ППII'!G57</f>
        <v>0</v>
      </c>
      <c r="G24" s="70">
        <f>'Пер.Мер. ППII'!H14+'Пер.Мер. ППII'!H30+'Пер.Мер. ППII'!H46+'Пер.Мер. ППII'!H57</f>
        <v>0</v>
      </c>
      <c r="H24" s="70">
        <f>'Пер.Мер. ППII'!I14+'Пер.Мер. ППII'!I30+'Пер.Мер. ППII'!I46+'Пер.Мер. ППII'!I57</f>
        <v>0</v>
      </c>
      <c r="I24" s="70">
        <f>'Пер.Мер. ППII'!J14+'Пер.Мер. ППII'!J30+'Пер.Мер. ППII'!J46+'Пер.Мер. ППII'!J57</f>
        <v>0</v>
      </c>
      <c r="J24" s="70">
        <f>'Пер.Мер. ППII'!K14+'Пер.Мер. ППII'!K30+'Пер.Мер. ППII'!K46+'Пер.Мер. ППII'!K57</f>
        <v>0</v>
      </c>
      <c r="K24" s="39">
        <f>'Пер.Мер. ППII'!F14+'Пер.Мер. ППII'!F30+'Пер.Мер. ППII'!F46+'Пер.Мер. ППII'!F57</f>
        <v>0</v>
      </c>
    </row>
    <row r="25" spans="1:11" ht="38.25" x14ac:dyDescent="0.25">
      <c r="A25" s="95"/>
      <c r="B25" s="95"/>
      <c r="C25" s="96"/>
      <c r="D25" s="96"/>
      <c r="E25" s="40" t="s">
        <v>24</v>
      </c>
      <c r="F25" s="70">
        <f>'Пер.Мер. ППII'!G15+'Пер.Мер. ППII'!G31+'Пер.Мер. ППII'!G47+'Пер.Мер. ППII'!G58</f>
        <v>42389</v>
      </c>
      <c r="G25" s="70">
        <f>'Пер.Мер. ППII'!H15+'Пер.Мер. ППII'!H31+'Пер.Мер. ППII'!H47+'Пер.Мер. ППII'!H58</f>
        <v>43674</v>
      </c>
      <c r="H25" s="70">
        <f>'Пер.Мер. ППII'!I15+'Пер.Мер. ППII'!I31+'Пер.Мер. ППII'!I47+'Пер.Мер. ППII'!I58</f>
        <v>43459</v>
      </c>
      <c r="I25" s="70">
        <f>'Пер.Мер. ППII'!J15+'Пер.Мер. ППII'!J31+'Пер.Мер. ППII'!J47+'Пер.Мер. ППII'!J58</f>
        <v>43459</v>
      </c>
      <c r="J25" s="70">
        <f>'Пер.Мер. ППII'!K15+'Пер.Мер. ППII'!K31+'Пер.Мер. ППII'!K47+'Пер.Мер. ППII'!K58</f>
        <v>43459</v>
      </c>
      <c r="K25" s="39">
        <f>SUM(F25:J25)</f>
        <v>216440</v>
      </c>
    </row>
    <row r="26" spans="1:11" ht="23.25" customHeight="1" x14ac:dyDescent="0.25">
      <c r="A26" s="95"/>
      <c r="B26" s="95"/>
      <c r="C26" s="96"/>
      <c r="D26" s="96"/>
      <c r="E26" s="40" t="s">
        <v>222</v>
      </c>
      <c r="F26" s="70">
        <f>'Пер.Мер. ППII'!G16+'Пер.Мер. ППII'!G32+'Пер.Мер. ППII'!G48+'Пер.Мер. ППII'!G59</f>
        <v>15015</v>
      </c>
      <c r="G26" s="70">
        <f>'Пер.Мер. ППII'!H16+'Пер.Мер. ППII'!H32+'Пер.Мер. ППII'!H48+'Пер.Мер. ППII'!H59</f>
        <v>18789</v>
      </c>
      <c r="H26" s="70">
        <f>'Пер.Мер. ППII'!I16+'Пер.Мер. ППII'!I32+'Пер.Мер. ППII'!I48+'Пер.Мер. ППII'!I59</f>
        <v>20668</v>
      </c>
      <c r="I26" s="70">
        <f>'Пер.Мер. ППII'!J16+'Пер.Мер. ППII'!J32+'Пер.Мер. ППII'!J48+'Пер.Мер. ППII'!J59</f>
        <v>20668</v>
      </c>
      <c r="J26" s="70">
        <f>'Пер.Мер. ППII'!K16+'Пер.Мер. ППII'!K32+'Пер.Мер. ППII'!K48+'Пер.Мер. ППII'!K59</f>
        <v>20668</v>
      </c>
      <c r="K26" s="39">
        <f>'Пер.Мер. ППII'!F16+'Пер.Мер. ППII'!F32+'Пер.Мер. ППII'!F48+'Пер.Мер. ППII'!F59</f>
        <v>95808</v>
      </c>
    </row>
    <row r="27" spans="1:11" ht="33.75" customHeight="1" x14ac:dyDescent="0.25">
      <c r="A27" s="97" t="s">
        <v>26</v>
      </c>
      <c r="B27" s="97"/>
      <c r="C27" s="97"/>
      <c r="D27" s="97"/>
      <c r="E27" s="36" t="s">
        <v>27</v>
      </c>
      <c r="F27" s="36" t="s">
        <v>5</v>
      </c>
      <c r="G27" s="36" t="s">
        <v>6</v>
      </c>
      <c r="H27" s="36" t="s">
        <v>7</v>
      </c>
      <c r="I27" s="36" t="s">
        <v>8</v>
      </c>
      <c r="J27" s="98" t="s">
        <v>9</v>
      </c>
      <c r="K27" s="98"/>
    </row>
    <row r="28" spans="1:11" ht="52.5" customHeight="1" x14ac:dyDescent="0.25">
      <c r="A28" s="39">
        <v>1</v>
      </c>
      <c r="B28" s="93" t="s">
        <v>183</v>
      </c>
      <c r="C28" s="93"/>
      <c r="D28" s="93"/>
      <c r="E28" s="12" t="s">
        <v>29</v>
      </c>
      <c r="F28" s="12">
        <v>36</v>
      </c>
      <c r="G28" s="12">
        <v>37</v>
      </c>
      <c r="H28" s="12">
        <v>37</v>
      </c>
      <c r="I28" s="12">
        <v>37</v>
      </c>
      <c r="J28" s="94">
        <v>37</v>
      </c>
      <c r="K28" s="94"/>
    </row>
    <row r="29" spans="1:11" ht="39" customHeight="1" x14ac:dyDescent="0.25">
      <c r="A29" s="39">
        <v>2</v>
      </c>
      <c r="B29" s="93" t="s">
        <v>184</v>
      </c>
      <c r="C29" s="93"/>
      <c r="D29" s="93"/>
      <c r="E29" s="12" t="s">
        <v>29</v>
      </c>
      <c r="F29" s="12">
        <v>50</v>
      </c>
      <c r="G29" s="12">
        <v>50</v>
      </c>
      <c r="H29" s="12">
        <v>50</v>
      </c>
      <c r="I29" s="12">
        <v>50</v>
      </c>
      <c r="J29" s="94">
        <v>50</v>
      </c>
      <c r="K29" s="94"/>
    </row>
    <row r="30" spans="1:11" ht="39" customHeight="1" x14ac:dyDescent="0.25">
      <c r="A30" s="39">
        <v>3</v>
      </c>
      <c r="B30" s="99" t="s">
        <v>194</v>
      </c>
      <c r="C30" s="100"/>
      <c r="D30" s="101"/>
      <c r="E30" s="81" t="s">
        <v>29</v>
      </c>
      <c r="F30" s="81">
        <v>3.5</v>
      </c>
      <c r="G30" s="81">
        <v>4</v>
      </c>
      <c r="H30" s="81">
        <v>4</v>
      </c>
      <c r="I30" s="81">
        <v>4</v>
      </c>
      <c r="J30" s="94">
        <v>4</v>
      </c>
      <c r="K30" s="94"/>
    </row>
    <row r="31" spans="1:11" ht="30" customHeight="1" x14ac:dyDescent="0.25">
      <c r="A31" s="39">
        <v>4</v>
      </c>
      <c r="B31" s="93" t="s">
        <v>195</v>
      </c>
      <c r="C31" s="93"/>
      <c r="D31" s="93"/>
      <c r="E31" s="12" t="s">
        <v>29</v>
      </c>
      <c r="F31" s="12">
        <v>3.5</v>
      </c>
      <c r="G31" s="12">
        <v>4</v>
      </c>
      <c r="H31" s="12">
        <v>4</v>
      </c>
      <c r="I31" s="12">
        <v>4</v>
      </c>
      <c r="J31" s="94">
        <v>4</v>
      </c>
      <c r="K31" s="94"/>
    </row>
    <row r="32" spans="1:11" ht="30" customHeight="1" x14ac:dyDescent="0.25">
      <c r="A32" s="39">
        <v>5</v>
      </c>
      <c r="B32" s="93" t="s">
        <v>91</v>
      </c>
      <c r="C32" s="93"/>
      <c r="D32" s="93"/>
      <c r="E32" s="12" t="s">
        <v>29</v>
      </c>
      <c r="F32" s="12">
        <v>12</v>
      </c>
      <c r="G32" s="12">
        <v>15</v>
      </c>
      <c r="H32" s="12">
        <v>15</v>
      </c>
      <c r="I32" s="12">
        <v>15</v>
      </c>
      <c r="J32" s="94">
        <v>15</v>
      </c>
      <c r="K32" s="94"/>
    </row>
    <row r="33" spans="1:11" ht="40.5" customHeight="1" x14ac:dyDescent="0.25">
      <c r="A33" s="39">
        <v>6</v>
      </c>
      <c r="B33" s="93" t="s">
        <v>185</v>
      </c>
      <c r="C33" s="93"/>
      <c r="D33" s="93"/>
      <c r="E33" s="12" t="s">
        <v>29</v>
      </c>
      <c r="F33" s="12">
        <v>3.5</v>
      </c>
      <c r="G33" s="12">
        <v>3.7</v>
      </c>
      <c r="H33" s="12">
        <v>3.7</v>
      </c>
      <c r="I33" s="12">
        <v>3.7</v>
      </c>
      <c r="J33" s="94">
        <v>3.7</v>
      </c>
      <c r="K33" s="94"/>
    </row>
    <row r="34" spans="1:11" ht="36.75" customHeight="1" x14ac:dyDescent="0.25">
      <c r="A34" s="39">
        <v>7</v>
      </c>
      <c r="B34" s="93" t="s">
        <v>216</v>
      </c>
      <c r="C34" s="93"/>
      <c r="D34" s="93"/>
      <c r="E34" s="78" t="s">
        <v>29</v>
      </c>
      <c r="F34" s="12">
        <v>6</v>
      </c>
      <c r="G34" s="12">
        <v>6</v>
      </c>
      <c r="H34" s="12">
        <v>6</v>
      </c>
      <c r="I34" s="12">
        <v>6</v>
      </c>
      <c r="J34" s="94">
        <v>6</v>
      </c>
      <c r="K34" s="94"/>
    </row>
    <row r="35" spans="1:11" ht="39" customHeight="1" x14ac:dyDescent="0.25">
      <c r="A35" s="39">
        <v>8</v>
      </c>
      <c r="B35" s="93" t="s">
        <v>188</v>
      </c>
      <c r="C35" s="93"/>
      <c r="D35" s="93"/>
      <c r="E35" s="78" t="s">
        <v>29</v>
      </c>
      <c r="F35" s="78">
        <v>36</v>
      </c>
      <c r="G35" s="78">
        <v>37</v>
      </c>
      <c r="H35" s="78">
        <v>37</v>
      </c>
      <c r="I35" s="78">
        <v>37</v>
      </c>
      <c r="J35" s="94">
        <v>37</v>
      </c>
      <c r="K35" s="94"/>
    </row>
    <row r="36" spans="1:11" ht="30" customHeight="1" x14ac:dyDescent="0.25">
      <c r="A36" s="39">
        <v>9</v>
      </c>
      <c r="B36" s="93" t="s">
        <v>186</v>
      </c>
      <c r="C36" s="93"/>
      <c r="D36" s="93"/>
      <c r="E36" s="12" t="s">
        <v>29</v>
      </c>
      <c r="F36" s="12">
        <v>1.8</v>
      </c>
      <c r="G36" s="12">
        <v>1.9</v>
      </c>
      <c r="H36" s="12">
        <v>1.9</v>
      </c>
      <c r="I36" s="12">
        <v>1.9</v>
      </c>
      <c r="J36" s="94">
        <v>1.9</v>
      </c>
      <c r="K36" s="94"/>
    </row>
    <row r="37" spans="1:11" ht="30" customHeight="1" x14ac:dyDescent="0.25">
      <c r="A37" s="39">
        <v>10</v>
      </c>
      <c r="B37" s="95" t="s">
        <v>92</v>
      </c>
      <c r="C37" s="95"/>
      <c r="D37" s="95"/>
      <c r="E37" s="12" t="s">
        <v>28</v>
      </c>
      <c r="F37" s="12">
        <v>370</v>
      </c>
      <c r="G37" s="12">
        <v>375</v>
      </c>
      <c r="H37" s="12">
        <v>370</v>
      </c>
      <c r="I37" s="12">
        <v>370</v>
      </c>
      <c r="J37" s="94">
        <v>370</v>
      </c>
      <c r="K37" s="94"/>
    </row>
    <row r="38" spans="1:11" ht="42.75" customHeight="1" x14ac:dyDescent="0.25">
      <c r="A38" s="39">
        <v>11</v>
      </c>
      <c r="B38" s="95" t="s">
        <v>215</v>
      </c>
      <c r="C38" s="95"/>
      <c r="D38" s="95"/>
      <c r="E38" s="12" t="s">
        <v>29</v>
      </c>
      <c r="F38" s="12">
        <v>100</v>
      </c>
      <c r="G38" s="12">
        <v>100</v>
      </c>
      <c r="H38" s="12">
        <v>100</v>
      </c>
      <c r="I38" s="12">
        <v>100</v>
      </c>
      <c r="J38" s="96">
        <v>100</v>
      </c>
      <c r="K38" s="96"/>
    </row>
    <row r="39" spans="1:11" ht="30" customHeight="1" x14ac:dyDescent="0.25">
      <c r="A39" s="39">
        <v>12</v>
      </c>
      <c r="B39" s="95" t="s">
        <v>162</v>
      </c>
      <c r="C39" s="95"/>
      <c r="D39" s="95"/>
      <c r="E39" s="12" t="s">
        <v>29</v>
      </c>
      <c r="F39" s="12">
        <v>8</v>
      </c>
      <c r="G39" s="12">
        <v>9</v>
      </c>
      <c r="H39" s="12">
        <v>9</v>
      </c>
      <c r="I39" s="12">
        <v>9</v>
      </c>
      <c r="J39" s="96">
        <v>9</v>
      </c>
      <c r="K39" s="96"/>
    </row>
    <row r="40" spans="1:11" ht="39" customHeight="1" x14ac:dyDescent="0.25">
      <c r="A40" s="39">
        <v>13</v>
      </c>
      <c r="B40" s="95" t="s">
        <v>161</v>
      </c>
      <c r="C40" s="95"/>
      <c r="D40" s="95"/>
      <c r="E40" s="54" t="s">
        <v>29</v>
      </c>
      <c r="F40" s="12">
        <v>8</v>
      </c>
      <c r="G40" s="12">
        <v>9</v>
      </c>
      <c r="H40" s="12">
        <v>9</v>
      </c>
      <c r="I40" s="12">
        <v>9</v>
      </c>
      <c r="J40" s="96">
        <v>9</v>
      </c>
      <c r="K40" s="96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32"/>
    </row>
  </sheetData>
  <mergeCells count="76">
    <mergeCell ref="A5:K5"/>
    <mergeCell ref="A6:K6"/>
    <mergeCell ref="A7:K7"/>
    <mergeCell ref="I18:I19"/>
    <mergeCell ref="J18:K19"/>
    <mergeCell ref="J12:K13"/>
    <mergeCell ref="E14:E15"/>
    <mergeCell ref="F14:F15"/>
    <mergeCell ref="G14:G15"/>
    <mergeCell ref="H14:H15"/>
    <mergeCell ref="I14:I15"/>
    <mergeCell ref="J14:K15"/>
    <mergeCell ref="A15:D15"/>
    <mergeCell ref="A16:D16"/>
    <mergeCell ref="E16:E17"/>
    <mergeCell ref="E9:K9"/>
    <mergeCell ref="A12:D12"/>
    <mergeCell ref="A13:D13"/>
    <mergeCell ref="A9:D9"/>
    <mergeCell ref="J11:K11"/>
    <mergeCell ref="E12:E13"/>
    <mergeCell ref="F12:F13"/>
    <mergeCell ref="G12:G13"/>
    <mergeCell ref="H12:H13"/>
    <mergeCell ref="I12:I13"/>
    <mergeCell ref="A10:D11"/>
    <mergeCell ref="E10:K10"/>
    <mergeCell ref="F16:F17"/>
    <mergeCell ref="G16:G17"/>
    <mergeCell ref="H16:H17"/>
    <mergeCell ref="I16:I17"/>
    <mergeCell ref="A14:D14"/>
    <mergeCell ref="J16:K17"/>
    <mergeCell ref="F18:F19"/>
    <mergeCell ref="G18:G19"/>
    <mergeCell ref="H18:H19"/>
    <mergeCell ref="B29:D29"/>
    <mergeCell ref="J29:K29"/>
    <mergeCell ref="D22:D26"/>
    <mergeCell ref="A18:D18"/>
    <mergeCell ref="A20:B26"/>
    <mergeCell ref="C20:C21"/>
    <mergeCell ref="D20:D21"/>
    <mergeCell ref="A19:D19"/>
    <mergeCell ref="E20:E21"/>
    <mergeCell ref="F20:K20"/>
    <mergeCell ref="E18:E19"/>
    <mergeCell ref="A17:D17"/>
    <mergeCell ref="B31:D31"/>
    <mergeCell ref="A27:D27"/>
    <mergeCell ref="J27:K27"/>
    <mergeCell ref="B28:D28"/>
    <mergeCell ref="J28:K28"/>
    <mergeCell ref="B30:D30"/>
    <mergeCell ref="J30:K30"/>
    <mergeCell ref="J33:K33"/>
    <mergeCell ref="B35:D35"/>
    <mergeCell ref="J35:K35"/>
    <mergeCell ref="B36:D36"/>
    <mergeCell ref="J36:K36"/>
    <mergeCell ref="A4:H4"/>
    <mergeCell ref="B34:D34"/>
    <mergeCell ref="J34:K34"/>
    <mergeCell ref="B40:D40"/>
    <mergeCell ref="J40:K40"/>
    <mergeCell ref="B38:D38"/>
    <mergeCell ref="J38:K38"/>
    <mergeCell ref="B39:D39"/>
    <mergeCell ref="J39:K39"/>
    <mergeCell ref="C22:C26"/>
    <mergeCell ref="B37:D37"/>
    <mergeCell ref="J37:K37"/>
    <mergeCell ref="J31:K31"/>
    <mergeCell ref="B32:D32"/>
    <mergeCell ref="J32:K32"/>
    <mergeCell ref="B33:D3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0" workbookViewId="0">
      <selection activeCell="H25" sqref="H25"/>
    </sheetView>
  </sheetViews>
  <sheetFormatPr defaultRowHeight="15" x14ac:dyDescent="0.25"/>
  <cols>
    <col min="1" max="1" width="4.28515625" customWidth="1"/>
    <col min="2" max="2" width="15" customWidth="1"/>
    <col min="3" max="3" width="7.42578125" customWidth="1"/>
    <col min="4" max="4" width="5.7109375" bestFit="1" customWidth="1"/>
    <col min="5" max="5" width="8.140625" customWidth="1"/>
    <col min="6" max="6" width="6.42578125" bestFit="1" customWidth="1"/>
    <col min="7" max="7" width="4.140625" style="2" customWidth="1"/>
    <col min="8" max="8" width="41.28515625" customWidth="1"/>
    <col min="9" max="9" width="9.5703125" bestFit="1" customWidth="1"/>
    <col min="10" max="10" width="10.42578125" customWidth="1"/>
    <col min="11" max="15" width="6.28515625" customWidth="1"/>
  </cols>
  <sheetData>
    <row r="1" spans="1:15" ht="15.75" customHeight="1" x14ac:dyDescent="0.25">
      <c r="A1" s="53"/>
      <c r="B1" s="53"/>
      <c r="C1" s="53"/>
      <c r="D1" s="53"/>
      <c r="E1" s="53"/>
      <c r="F1" s="53"/>
      <c r="G1" s="53"/>
      <c r="H1" s="53"/>
      <c r="O1" s="52" t="s">
        <v>147</v>
      </c>
    </row>
    <row r="2" spans="1:15" ht="15.75" customHeight="1" x14ac:dyDescent="0.25">
      <c r="A2" s="53"/>
      <c r="B2" s="53"/>
      <c r="C2" s="53"/>
      <c r="D2" s="53"/>
      <c r="E2" s="53"/>
      <c r="F2" s="53"/>
      <c r="G2" s="53"/>
      <c r="H2" s="53"/>
      <c r="O2" s="52" t="s">
        <v>144</v>
      </c>
    </row>
    <row r="3" spans="1:15" ht="15.75" customHeight="1" x14ac:dyDescent="0.25">
      <c r="A3" s="53"/>
      <c r="B3" s="53"/>
      <c r="C3" s="53"/>
      <c r="D3" s="53"/>
      <c r="E3" s="53"/>
      <c r="F3" s="53"/>
      <c r="G3" s="53"/>
      <c r="H3" s="53"/>
      <c r="O3" s="52" t="s">
        <v>145</v>
      </c>
    </row>
    <row r="4" spans="1:15" ht="15.75" x14ac:dyDescent="0.25">
      <c r="A4" s="92"/>
      <c r="B4" s="92"/>
      <c r="C4" s="92"/>
      <c r="D4" s="92"/>
      <c r="E4" s="92"/>
      <c r="F4" s="92"/>
      <c r="G4" s="92"/>
      <c r="H4" s="92"/>
    </row>
    <row r="5" spans="1:15" ht="15.75" x14ac:dyDescent="0.25">
      <c r="A5" s="142" t="s">
        <v>26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5.75" x14ac:dyDescent="0.25">
      <c r="A6" s="118" t="s">
        <v>90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.75" x14ac:dyDescent="0.25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.75" x14ac:dyDescent="0.25">
      <c r="A8" s="16"/>
      <c r="G8"/>
    </row>
    <row r="9" spans="1:15" ht="25.5" customHeight="1" x14ac:dyDescent="0.25">
      <c r="A9" s="127" t="s">
        <v>30</v>
      </c>
      <c r="B9" s="127" t="s">
        <v>31</v>
      </c>
      <c r="C9" s="130" t="s">
        <v>32</v>
      </c>
      <c r="D9" s="131"/>
      <c r="E9" s="131"/>
      <c r="F9" s="132"/>
      <c r="G9" s="130" t="s">
        <v>33</v>
      </c>
      <c r="H9" s="132"/>
      <c r="I9" s="127" t="s">
        <v>34</v>
      </c>
      <c r="J9" s="138" t="s">
        <v>44</v>
      </c>
      <c r="K9" s="124" t="s">
        <v>35</v>
      </c>
      <c r="L9" s="125"/>
      <c r="M9" s="125"/>
      <c r="N9" s="125"/>
      <c r="O9" s="126"/>
    </row>
    <row r="10" spans="1:15" ht="15" customHeight="1" x14ac:dyDescent="0.25">
      <c r="A10" s="128"/>
      <c r="B10" s="128"/>
      <c r="C10" s="133"/>
      <c r="D10" s="134"/>
      <c r="E10" s="134"/>
      <c r="F10" s="135"/>
      <c r="G10" s="136"/>
      <c r="H10" s="137"/>
      <c r="I10" s="128"/>
      <c r="J10" s="139"/>
      <c r="K10" s="147" t="s">
        <v>5</v>
      </c>
      <c r="L10" s="147" t="s">
        <v>6</v>
      </c>
      <c r="M10" s="147" t="s">
        <v>7</v>
      </c>
      <c r="N10" s="147" t="s">
        <v>8</v>
      </c>
      <c r="O10" s="147" t="s">
        <v>9</v>
      </c>
    </row>
    <row r="11" spans="1:15" ht="96.75" customHeight="1" x14ac:dyDescent="0.25">
      <c r="A11" s="129"/>
      <c r="B11" s="129"/>
      <c r="C11" s="18" t="s">
        <v>36</v>
      </c>
      <c r="D11" s="18" t="s">
        <v>23</v>
      </c>
      <c r="E11" s="18" t="s">
        <v>24</v>
      </c>
      <c r="F11" s="18" t="s">
        <v>58</v>
      </c>
      <c r="G11" s="133"/>
      <c r="H11" s="135"/>
      <c r="I11" s="129"/>
      <c r="J11" s="140"/>
      <c r="K11" s="148"/>
      <c r="L11" s="148"/>
      <c r="M11" s="148"/>
      <c r="N11" s="148"/>
      <c r="O11" s="148"/>
    </row>
    <row r="12" spans="1:15" x14ac:dyDescent="0.25">
      <c r="A12" s="13">
        <v>1</v>
      </c>
      <c r="B12" s="13">
        <v>2</v>
      </c>
      <c r="C12" s="59">
        <v>3</v>
      </c>
      <c r="D12" s="59">
        <v>4</v>
      </c>
      <c r="E12" s="59">
        <v>5</v>
      </c>
      <c r="F12" s="59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</row>
    <row r="13" spans="1:15" ht="129.75" customHeight="1" x14ac:dyDescent="0.25">
      <c r="A13" s="127">
        <v>1</v>
      </c>
      <c r="B13" s="150" t="s">
        <v>155</v>
      </c>
      <c r="C13" s="147">
        <f>'Пер.Мер. ППII'!F13</f>
        <v>0</v>
      </c>
      <c r="D13" s="147">
        <f>'Пер.Мер. ППII'!F14</f>
        <v>0</v>
      </c>
      <c r="E13" s="153">
        <f>'Пер.Мер. ППII'!F15</f>
        <v>15776</v>
      </c>
      <c r="F13" s="147">
        <f>'Пер.Мер. ППII'!F16</f>
        <v>0</v>
      </c>
      <c r="G13" s="67" t="s">
        <v>37</v>
      </c>
      <c r="H13" s="61" t="s">
        <v>183</v>
      </c>
      <c r="I13" s="13" t="s">
        <v>29</v>
      </c>
      <c r="J13" s="13">
        <v>33</v>
      </c>
      <c r="K13" s="13">
        <v>36</v>
      </c>
      <c r="L13" s="13">
        <v>37</v>
      </c>
      <c r="M13" s="13">
        <v>37</v>
      </c>
      <c r="N13" s="13">
        <v>37</v>
      </c>
      <c r="O13" s="19">
        <v>37</v>
      </c>
    </row>
    <row r="14" spans="1:15" ht="66.75" customHeight="1" x14ac:dyDescent="0.25">
      <c r="A14" s="128"/>
      <c r="B14" s="151"/>
      <c r="C14" s="149"/>
      <c r="D14" s="149"/>
      <c r="E14" s="154"/>
      <c r="F14" s="149"/>
      <c r="G14" s="67" t="s">
        <v>38</v>
      </c>
      <c r="H14" s="61" t="s">
        <v>195</v>
      </c>
      <c r="I14" s="13" t="s">
        <v>29</v>
      </c>
      <c r="J14" s="13">
        <v>0</v>
      </c>
      <c r="K14" s="13">
        <v>3.5</v>
      </c>
      <c r="L14" s="13">
        <v>4</v>
      </c>
      <c r="M14" s="13">
        <v>4</v>
      </c>
      <c r="N14" s="13">
        <v>4</v>
      </c>
      <c r="O14" s="19">
        <v>4</v>
      </c>
    </row>
    <row r="15" spans="1:15" ht="50.25" customHeight="1" x14ac:dyDescent="0.25">
      <c r="A15" s="128"/>
      <c r="B15" s="151"/>
      <c r="C15" s="149"/>
      <c r="D15" s="149"/>
      <c r="E15" s="154"/>
      <c r="F15" s="149"/>
      <c r="G15" s="67" t="s">
        <v>39</v>
      </c>
      <c r="H15" s="61" t="s">
        <v>194</v>
      </c>
      <c r="I15" s="82" t="s">
        <v>29</v>
      </c>
      <c r="J15" s="82">
        <v>0</v>
      </c>
      <c r="K15" s="82">
        <v>3.5</v>
      </c>
      <c r="L15" s="82">
        <v>4</v>
      </c>
      <c r="M15" s="82">
        <v>4</v>
      </c>
      <c r="N15" s="82">
        <v>4</v>
      </c>
      <c r="O15" s="83">
        <v>4</v>
      </c>
    </row>
    <row r="16" spans="1:15" ht="51" x14ac:dyDescent="0.25">
      <c r="A16" s="128"/>
      <c r="B16" s="151"/>
      <c r="C16" s="149"/>
      <c r="D16" s="149"/>
      <c r="E16" s="154"/>
      <c r="F16" s="149"/>
      <c r="G16" s="67" t="s">
        <v>156</v>
      </c>
      <c r="H16" s="61" t="s">
        <v>184</v>
      </c>
      <c r="I16" s="88" t="s">
        <v>29</v>
      </c>
      <c r="J16" s="13">
        <v>40</v>
      </c>
      <c r="K16" s="13">
        <v>50</v>
      </c>
      <c r="L16" s="13">
        <v>50</v>
      </c>
      <c r="M16" s="13">
        <v>50</v>
      </c>
      <c r="N16" s="13">
        <v>50</v>
      </c>
      <c r="O16" s="19">
        <v>50</v>
      </c>
    </row>
    <row r="17" spans="1:15" ht="38.25" x14ac:dyDescent="0.25">
      <c r="A17" s="128"/>
      <c r="B17" s="151"/>
      <c r="C17" s="149"/>
      <c r="D17" s="149"/>
      <c r="E17" s="154"/>
      <c r="F17" s="149"/>
      <c r="G17" s="67" t="s">
        <v>189</v>
      </c>
      <c r="H17" s="61" t="s">
        <v>91</v>
      </c>
      <c r="I17" s="56" t="s">
        <v>29</v>
      </c>
      <c r="J17" s="56">
        <v>0</v>
      </c>
      <c r="K17" s="56">
        <v>12</v>
      </c>
      <c r="L17" s="56">
        <v>15</v>
      </c>
      <c r="M17" s="56">
        <v>15</v>
      </c>
      <c r="N17" s="56">
        <v>15</v>
      </c>
      <c r="O17" s="57">
        <v>15</v>
      </c>
    </row>
    <row r="18" spans="1:15" ht="51" x14ac:dyDescent="0.25">
      <c r="A18" s="129"/>
      <c r="B18" s="152"/>
      <c r="C18" s="148"/>
      <c r="D18" s="148"/>
      <c r="E18" s="155"/>
      <c r="F18" s="148"/>
      <c r="G18" s="67" t="s">
        <v>196</v>
      </c>
      <c r="H18" s="61" t="s">
        <v>188</v>
      </c>
      <c r="I18" s="79" t="s">
        <v>29</v>
      </c>
      <c r="J18" s="79">
        <v>33</v>
      </c>
      <c r="K18" s="79">
        <v>36</v>
      </c>
      <c r="L18" s="79">
        <v>37</v>
      </c>
      <c r="M18" s="79">
        <v>37</v>
      </c>
      <c r="N18" s="79">
        <v>37</v>
      </c>
      <c r="O18" s="80">
        <v>37</v>
      </c>
    </row>
    <row r="19" spans="1:15" ht="76.5" customHeight="1" x14ac:dyDescent="0.25">
      <c r="A19" s="127">
        <v>2</v>
      </c>
      <c r="B19" s="150" t="s">
        <v>157</v>
      </c>
      <c r="C19" s="147">
        <f>'Пер.Мер. ППII'!F29</f>
        <v>0</v>
      </c>
      <c r="D19" s="147">
        <f>'Пер.Мер. ППII'!F30</f>
        <v>0</v>
      </c>
      <c r="E19" s="153">
        <f>'Пер.Мер. ППII'!F31</f>
        <v>7320</v>
      </c>
      <c r="F19" s="147">
        <f>'Пер.Мер. ППII'!F32</f>
        <v>0</v>
      </c>
      <c r="G19" s="67" t="s">
        <v>40</v>
      </c>
      <c r="H19" s="61" t="s">
        <v>185</v>
      </c>
      <c r="I19" s="13" t="s">
        <v>29</v>
      </c>
      <c r="J19" s="13">
        <v>0</v>
      </c>
      <c r="K19" s="13">
        <v>3.5</v>
      </c>
      <c r="L19" s="13">
        <v>3.7</v>
      </c>
      <c r="M19" s="13">
        <v>3.7</v>
      </c>
      <c r="N19" s="13">
        <v>3.7</v>
      </c>
      <c r="O19" s="19">
        <v>3.7</v>
      </c>
    </row>
    <row r="20" spans="1:15" ht="63.75" x14ac:dyDescent="0.25">
      <c r="A20" s="128"/>
      <c r="B20" s="151"/>
      <c r="C20" s="149"/>
      <c r="D20" s="149"/>
      <c r="E20" s="154"/>
      <c r="F20" s="149"/>
      <c r="G20" s="67" t="s">
        <v>41</v>
      </c>
      <c r="H20" s="61" t="s">
        <v>216</v>
      </c>
      <c r="I20" s="79" t="s">
        <v>29</v>
      </c>
      <c r="J20" s="13">
        <v>0</v>
      </c>
      <c r="K20" s="13">
        <v>6</v>
      </c>
      <c r="L20" s="13">
        <v>6</v>
      </c>
      <c r="M20" s="13">
        <v>6</v>
      </c>
      <c r="N20" s="13">
        <v>6</v>
      </c>
      <c r="O20" s="19">
        <v>6</v>
      </c>
    </row>
    <row r="21" spans="1:15" ht="81.75" customHeight="1" x14ac:dyDescent="0.25">
      <c r="A21" s="129"/>
      <c r="B21" s="152"/>
      <c r="C21" s="148"/>
      <c r="D21" s="148"/>
      <c r="E21" s="155"/>
      <c r="F21" s="148"/>
      <c r="G21" s="68" t="s">
        <v>158</v>
      </c>
      <c r="H21" s="61" t="s">
        <v>186</v>
      </c>
      <c r="I21" s="56" t="s">
        <v>29</v>
      </c>
      <c r="J21" s="56">
        <v>1.7</v>
      </c>
      <c r="K21" s="56">
        <v>1.8</v>
      </c>
      <c r="L21" s="56">
        <v>1.9</v>
      </c>
      <c r="M21" s="56">
        <v>1.9</v>
      </c>
      <c r="N21" s="56">
        <v>1.9</v>
      </c>
      <c r="O21" s="57">
        <v>1.9</v>
      </c>
    </row>
    <row r="22" spans="1:15" ht="134.25" customHeight="1" x14ac:dyDescent="0.25">
      <c r="A22" s="13">
        <v>3</v>
      </c>
      <c r="B22" s="84" t="s">
        <v>159</v>
      </c>
      <c r="C22" s="60">
        <f>'Пер.Мер. ППII'!F45</f>
        <v>0</v>
      </c>
      <c r="D22" s="60">
        <f>'Пер.Мер. ППII'!F46</f>
        <v>0</v>
      </c>
      <c r="E22" s="69">
        <f>'Пер.Мер. ППII'!F47</f>
        <v>19634</v>
      </c>
      <c r="F22" s="60">
        <f>'Пер.Мер. ППII'!F48</f>
        <v>0</v>
      </c>
      <c r="G22" s="41" t="s">
        <v>42</v>
      </c>
      <c r="H22" s="62" t="s">
        <v>92</v>
      </c>
      <c r="I22" s="13" t="s">
        <v>28</v>
      </c>
      <c r="J22" s="13">
        <v>360</v>
      </c>
      <c r="K22" s="13">
        <v>370</v>
      </c>
      <c r="L22" s="13">
        <v>375</v>
      </c>
      <c r="M22" s="13">
        <v>370</v>
      </c>
      <c r="N22" s="13">
        <v>370</v>
      </c>
      <c r="O22" s="19">
        <v>370</v>
      </c>
    </row>
    <row r="23" spans="1:15" ht="38.25" x14ac:dyDescent="0.25">
      <c r="A23" s="146">
        <v>5</v>
      </c>
      <c r="B23" s="143" t="s">
        <v>160</v>
      </c>
      <c r="C23" s="98">
        <f>'Пер.Мер. ППII'!F56</f>
        <v>0</v>
      </c>
      <c r="D23" s="98">
        <f>'Пер.Мер. ППII'!F57</f>
        <v>0</v>
      </c>
      <c r="E23" s="141">
        <f>'Пер.Мер. ППII'!F58</f>
        <v>173710</v>
      </c>
      <c r="F23" s="98">
        <f>'Пер.Мер. ППII'!F59</f>
        <v>95808</v>
      </c>
      <c r="G23" s="22" t="s">
        <v>43</v>
      </c>
      <c r="H23" s="58" t="s">
        <v>162</v>
      </c>
      <c r="I23" s="56" t="s">
        <v>29</v>
      </c>
      <c r="J23" s="13">
        <v>0</v>
      </c>
      <c r="K23" s="13">
        <v>8</v>
      </c>
      <c r="L23" s="13">
        <v>9</v>
      </c>
      <c r="M23" s="13">
        <v>9</v>
      </c>
      <c r="N23" s="13">
        <v>9</v>
      </c>
      <c r="O23" s="13">
        <v>9</v>
      </c>
    </row>
    <row r="24" spans="1:15" ht="76.5" x14ac:dyDescent="0.25">
      <c r="A24" s="146"/>
      <c r="B24" s="144"/>
      <c r="C24" s="98"/>
      <c r="D24" s="98"/>
      <c r="E24" s="98"/>
      <c r="F24" s="98"/>
      <c r="G24" s="22" t="s">
        <v>72</v>
      </c>
      <c r="H24" s="58" t="s">
        <v>161</v>
      </c>
      <c r="I24" s="56" t="s">
        <v>29</v>
      </c>
      <c r="J24" s="13">
        <v>0</v>
      </c>
      <c r="K24" s="13">
        <v>8</v>
      </c>
      <c r="L24" s="13">
        <v>9</v>
      </c>
      <c r="M24" s="13">
        <v>9</v>
      </c>
      <c r="N24" s="13">
        <v>9</v>
      </c>
      <c r="O24" s="13">
        <v>9</v>
      </c>
    </row>
    <row r="25" spans="1:15" ht="76.5" x14ac:dyDescent="0.25">
      <c r="A25" s="146"/>
      <c r="B25" s="145"/>
      <c r="C25" s="98"/>
      <c r="D25" s="98"/>
      <c r="E25" s="98"/>
      <c r="F25" s="98"/>
      <c r="G25" s="22" t="s">
        <v>73</v>
      </c>
      <c r="H25" s="14" t="s">
        <v>215</v>
      </c>
      <c r="I25" s="13" t="s">
        <v>29</v>
      </c>
      <c r="J25" s="13">
        <v>100</v>
      </c>
      <c r="K25" s="13">
        <v>100</v>
      </c>
      <c r="L25" s="13">
        <v>100</v>
      </c>
      <c r="M25" s="13">
        <v>100</v>
      </c>
      <c r="N25" s="13">
        <v>100</v>
      </c>
      <c r="O25" s="13">
        <v>100</v>
      </c>
    </row>
  </sheetData>
  <mergeCells count="34">
    <mergeCell ref="B13:B18"/>
    <mergeCell ref="A13:A18"/>
    <mergeCell ref="C13:C18"/>
    <mergeCell ref="D13:D18"/>
    <mergeCell ref="E13:E18"/>
    <mergeCell ref="B19:B21"/>
    <mergeCell ref="C19:C21"/>
    <mergeCell ref="A19:A21"/>
    <mergeCell ref="D19:D21"/>
    <mergeCell ref="E19:E21"/>
    <mergeCell ref="C23:C25"/>
    <mergeCell ref="D23:D25"/>
    <mergeCell ref="E23:E25"/>
    <mergeCell ref="F23:F25"/>
    <mergeCell ref="A5:O5"/>
    <mergeCell ref="A6:O6"/>
    <mergeCell ref="A7:O7"/>
    <mergeCell ref="B23:B25"/>
    <mergeCell ref="A23:A25"/>
    <mergeCell ref="O10:O11"/>
    <mergeCell ref="N10:N11"/>
    <mergeCell ref="M10:M11"/>
    <mergeCell ref="L10:L11"/>
    <mergeCell ref="K10:K11"/>
    <mergeCell ref="F19:F21"/>
    <mergeCell ref="F13:F18"/>
    <mergeCell ref="A4:H4"/>
    <mergeCell ref="K9:O9"/>
    <mergeCell ref="A9:A11"/>
    <mergeCell ref="B9:B11"/>
    <mergeCell ref="C9:F10"/>
    <mergeCell ref="G9:H11"/>
    <mergeCell ref="I9:I11"/>
    <mergeCell ref="J9:J1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workbookViewId="0">
      <selection activeCell="C54" sqref="C54:C61"/>
    </sheetView>
  </sheetViews>
  <sheetFormatPr defaultRowHeight="15" x14ac:dyDescent="0.25"/>
  <cols>
    <col min="1" max="1" width="4" customWidth="1"/>
    <col min="2" max="2" width="34.7109375" customWidth="1"/>
    <col min="3" max="3" width="9.5703125" bestFit="1" customWidth="1"/>
    <col min="4" max="4" width="45.42578125" customWidth="1"/>
    <col min="5" max="5" width="37.28515625" customWidth="1"/>
    <col min="6" max="6" width="13.5703125" bestFit="1" customWidth="1"/>
    <col min="9" max="9" width="9.140625" customWidth="1"/>
    <col min="12" max="13" width="9.140625" customWidth="1"/>
  </cols>
  <sheetData>
    <row r="1" spans="1:9" ht="15.75" customHeight="1" x14ac:dyDescent="0.25">
      <c r="A1" s="53"/>
      <c r="B1" s="53"/>
      <c r="C1" s="53"/>
      <c r="D1" s="53"/>
      <c r="E1" s="53"/>
      <c r="F1" s="52" t="s">
        <v>148</v>
      </c>
    </row>
    <row r="2" spans="1:9" ht="15.75" customHeight="1" x14ac:dyDescent="0.25">
      <c r="A2" s="53"/>
      <c r="B2" s="53"/>
      <c r="C2" s="53"/>
      <c r="D2" s="53"/>
      <c r="E2" s="53"/>
      <c r="F2" s="52" t="s">
        <v>144</v>
      </c>
    </row>
    <row r="3" spans="1:9" ht="15.75" customHeight="1" x14ac:dyDescent="0.25">
      <c r="A3" s="53"/>
      <c r="B3" s="53"/>
      <c r="C3" s="53"/>
      <c r="D3" s="53"/>
      <c r="E3" s="53"/>
      <c r="F3" s="52" t="s">
        <v>145</v>
      </c>
    </row>
    <row r="4" spans="1:9" ht="15.75" x14ac:dyDescent="0.25">
      <c r="A4" s="92"/>
      <c r="B4" s="92"/>
      <c r="C4" s="92"/>
      <c r="D4" s="92"/>
      <c r="E4" s="92"/>
      <c r="F4" s="92"/>
    </row>
    <row r="5" spans="1:9" ht="15.75" x14ac:dyDescent="0.25">
      <c r="A5" s="142" t="s">
        <v>217</v>
      </c>
      <c r="B5" s="142"/>
      <c r="C5" s="142"/>
      <c r="D5" s="142"/>
      <c r="E5" s="142"/>
      <c r="F5" s="142"/>
      <c r="I5" s="15"/>
    </row>
    <row r="6" spans="1:9" ht="15.75" x14ac:dyDescent="0.25">
      <c r="A6" s="118" t="s">
        <v>90</v>
      </c>
      <c r="B6" s="118"/>
      <c r="C6" s="118"/>
      <c r="D6" s="118"/>
      <c r="E6" s="118"/>
      <c r="F6" s="118"/>
      <c r="I6" s="16"/>
    </row>
    <row r="7" spans="1:9" ht="15.75" x14ac:dyDescent="0.25">
      <c r="A7" s="118" t="s">
        <v>1</v>
      </c>
      <c r="B7" s="118"/>
      <c r="C7" s="118"/>
      <c r="D7" s="118"/>
      <c r="E7" s="118"/>
      <c r="F7" s="118"/>
      <c r="I7" s="16"/>
    </row>
    <row r="8" spans="1:9" x14ac:dyDescent="0.25">
      <c r="A8" s="3"/>
    </row>
    <row r="9" spans="1:9" ht="25.5" x14ac:dyDescent="0.25">
      <c r="A9" s="19" t="s">
        <v>45</v>
      </c>
      <c r="B9" s="19" t="s">
        <v>221</v>
      </c>
      <c r="C9" s="19" t="s">
        <v>34</v>
      </c>
      <c r="D9" s="19" t="s">
        <v>46</v>
      </c>
      <c r="E9" s="19" t="s">
        <v>47</v>
      </c>
      <c r="F9" s="19" t="s">
        <v>48</v>
      </c>
    </row>
    <row r="10" spans="1:9" x14ac:dyDescent="0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</row>
    <row r="11" spans="1:9" ht="18" customHeight="1" x14ac:dyDescent="0.25">
      <c r="A11" s="157">
        <v>1</v>
      </c>
      <c r="B11" s="158" t="s">
        <v>183</v>
      </c>
      <c r="C11" s="158" t="s">
        <v>93</v>
      </c>
      <c r="D11" s="44" t="s">
        <v>94</v>
      </c>
      <c r="E11" s="156" t="s">
        <v>121</v>
      </c>
      <c r="F11" s="159" t="s">
        <v>202</v>
      </c>
    </row>
    <row r="12" spans="1:9" ht="38.25" x14ac:dyDescent="0.25">
      <c r="A12" s="157"/>
      <c r="B12" s="158"/>
      <c r="C12" s="158"/>
      <c r="D12" s="4" t="s">
        <v>95</v>
      </c>
      <c r="E12" s="156"/>
      <c r="F12" s="160"/>
    </row>
    <row r="13" spans="1:9" ht="51" x14ac:dyDescent="0.25">
      <c r="A13" s="157"/>
      <c r="B13" s="158"/>
      <c r="C13" s="158"/>
      <c r="D13" s="4" t="s">
        <v>96</v>
      </c>
      <c r="E13" s="156"/>
      <c r="F13" s="160"/>
    </row>
    <row r="14" spans="1:9" ht="38.25" x14ac:dyDescent="0.25">
      <c r="A14" s="157"/>
      <c r="B14" s="158"/>
      <c r="C14" s="158"/>
      <c r="D14" s="5" t="s">
        <v>97</v>
      </c>
      <c r="E14" s="156"/>
      <c r="F14" s="161"/>
    </row>
    <row r="15" spans="1:9" ht="17.25" customHeight="1" x14ac:dyDescent="0.25">
      <c r="A15" s="157">
        <v>2</v>
      </c>
      <c r="B15" s="158" t="s">
        <v>184</v>
      </c>
      <c r="C15" s="158" t="s">
        <v>98</v>
      </c>
      <c r="D15" s="44" t="s">
        <v>99</v>
      </c>
      <c r="E15" s="156" t="s">
        <v>122</v>
      </c>
      <c r="F15" s="159" t="s">
        <v>202</v>
      </c>
    </row>
    <row r="16" spans="1:9" ht="25.5" x14ac:dyDescent="0.25">
      <c r="A16" s="157"/>
      <c r="B16" s="158"/>
      <c r="C16" s="158"/>
      <c r="D16" s="4" t="s">
        <v>118</v>
      </c>
      <c r="E16" s="156"/>
      <c r="F16" s="160"/>
    </row>
    <row r="17" spans="1:6" ht="63.75" x14ac:dyDescent="0.25">
      <c r="A17" s="157"/>
      <c r="B17" s="158"/>
      <c r="C17" s="158"/>
      <c r="D17" s="4" t="s">
        <v>100</v>
      </c>
      <c r="E17" s="156"/>
      <c r="F17" s="160"/>
    </row>
    <row r="18" spans="1:6" ht="138.75" customHeight="1" x14ac:dyDescent="0.25">
      <c r="A18" s="157"/>
      <c r="B18" s="158"/>
      <c r="C18" s="158"/>
      <c r="D18" s="5" t="s">
        <v>101</v>
      </c>
      <c r="E18" s="156"/>
      <c r="F18" s="161"/>
    </row>
    <row r="19" spans="1:6" ht="18" customHeight="1" x14ac:dyDescent="0.25">
      <c r="A19" s="157">
        <v>3</v>
      </c>
      <c r="B19" s="158" t="s">
        <v>195</v>
      </c>
      <c r="C19" s="158" t="s">
        <v>98</v>
      </c>
      <c r="D19" s="44" t="s">
        <v>94</v>
      </c>
      <c r="E19" s="156" t="s">
        <v>123</v>
      </c>
      <c r="F19" s="158" t="s">
        <v>202</v>
      </c>
    </row>
    <row r="20" spans="1:6" ht="51" x14ac:dyDescent="0.25">
      <c r="A20" s="157"/>
      <c r="B20" s="158"/>
      <c r="C20" s="158"/>
      <c r="D20" s="4" t="s">
        <v>197</v>
      </c>
      <c r="E20" s="156"/>
      <c r="F20" s="158"/>
    </row>
    <row r="21" spans="1:6" ht="76.5" x14ac:dyDescent="0.25">
      <c r="A21" s="157"/>
      <c r="B21" s="158"/>
      <c r="C21" s="158"/>
      <c r="D21" s="4" t="s">
        <v>102</v>
      </c>
      <c r="E21" s="156"/>
      <c r="F21" s="158"/>
    </row>
    <row r="22" spans="1:6" ht="38.25" x14ac:dyDescent="0.25">
      <c r="A22" s="157"/>
      <c r="B22" s="158"/>
      <c r="C22" s="158"/>
      <c r="D22" s="5" t="s">
        <v>97</v>
      </c>
      <c r="E22" s="156"/>
      <c r="F22" s="158"/>
    </row>
    <row r="23" spans="1:6" x14ac:dyDescent="0.25">
      <c r="A23" s="159">
        <v>4</v>
      </c>
      <c r="B23" s="164" t="s">
        <v>194</v>
      </c>
      <c r="C23" s="158" t="s">
        <v>98</v>
      </c>
      <c r="D23" s="4" t="s">
        <v>198</v>
      </c>
      <c r="E23" s="156" t="s">
        <v>123</v>
      </c>
      <c r="F23" s="158" t="s">
        <v>202</v>
      </c>
    </row>
    <row r="24" spans="1:6" ht="38.25" x14ac:dyDescent="0.25">
      <c r="A24" s="160"/>
      <c r="B24" s="165"/>
      <c r="C24" s="158"/>
      <c r="D24" s="4" t="s">
        <v>199</v>
      </c>
      <c r="E24" s="156"/>
      <c r="F24" s="158"/>
    </row>
    <row r="25" spans="1:6" ht="51" x14ac:dyDescent="0.25">
      <c r="A25" s="160"/>
      <c r="B25" s="165"/>
      <c r="C25" s="158"/>
      <c r="D25" s="4" t="s">
        <v>200</v>
      </c>
      <c r="E25" s="156"/>
      <c r="F25" s="158"/>
    </row>
    <row r="26" spans="1:6" ht="41.25" customHeight="1" x14ac:dyDescent="0.25">
      <c r="A26" s="161"/>
      <c r="B26" s="166"/>
      <c r="C26" s="158"/>
      <c r="D26" s="5" t="s">
        <v>97</v>
      </c>
      <c r="E26" s="156"/>
      <c r="F26" s="158"/>
    </row>
    <row r="27" spans="1:6" ht="18" customHeight="1" x14ac:dyDescent="0.25">
      <c r="A27" s="157">
        <v>5</v>
      </c>
      <c r="B27" s="158" t="s">
        <v>91</v>
      </c>
      <c r="C27" s="158" t="s">
        <v>93</v>
      </c>
      <c r="D27" s="44" t="s">
        <v>94</v>
      </c>
      <c r="E27" s="156" t="s">
        <v>121</v>
      </c>
      <c r="F27" s="158" t="s">
        <v>202</v>
      </c>
    </row>
    <row r="28" spans="1:6" ht="38.25" x14ac:dyDescent="0.25">
      <c r="A28" s="157"/>
      <c r="B28" s="158"/>
      <c r="C28" s="158"/>
      <c r="D28" s="4" t="s">
        <v>103</v>
      </c>
      <c r="E28" s="156"/>
      <c r="F28" s="158"/>
    </row>
    <row r="29" spans="1:6" ht="51" x14ac:dyDescent="0.25">
      <c r="A29" s="157"/>
      <c r="B29" s="158"/>
      <c r="C29" s="158"/>
      <c r="D29" s="4" t="s">
        <v>104</v>
      </c>
      <c r="E29" s="156"/>
      <c r="F29" s="158"/>
    </row>
    <row r="30" spans="1:6" ht="38.25" x14ac:dyDescent="0.25">
      <c r="A30" s="157"/>
      <c r="B30" s="158"/>
      <c r="C30" s="158"/>
      <c r="D30" s="5" t="s">
        <v>105</v>
      </c>
      <c r="E30" s="156"/>
      <c r="F30" s="158"/>
    </row>
    <row r="31" spans="1:6" ht="18.75" customHeight="1" x14ac:dyDescent="0.25">
      <c r="A31" s="157">
        <v>6</v>
      </c>
      <c r="B31" s="158" t="s">
        <v>185</v>
      </c>
      <c r="C31" s="158" t="s">
        <v>93</v>
      </c>
      <c r="D31" s="44" t="s">
        <v>94</v>
      </c>
      <c r="E31" s="156" t="s">
        <v>121</v>
      </c>
      <c r="F31" s="158" t="s">
        <v>202</v>
      </c>
    </row>
    <row r="32" spans="1:6" ht="63.75" x14ac:dyDescent="0.25">
      <c r="A32" s="157"/>
      <c r="B32" s="158"/>
      <c r="C32" s="158"/>
      <c r="D32" s="4" t="s">
        <v>106</v>
      </c>
      <c r="E32" s="156"/>
      <c r="F32" s="158"/>
    </row>
    <row r="33" spans="1:6" ht="63.75" x14ac:dyDescent="0.25">
      <c r="A33" s="157"/>
      <c r="B33" s="158"/>
      <c r="C33" s="158"/>
      <c r="D33" s="4" t="s">
        <v>107</v>
      </c>
      <c r="E33" s="156"/>
      <c r="F33" s="158"/>
    </row>
    <row r="34" spans="1:6" ht="38.25" x14ac:dyDescent="0.25">
      <c r="A34" s="157"/>
      <c r="B34" s="158"/>
      <c r="C34" s="158"/>
      <c r="D34" s="4" t="s">
        <v>105</v>
      </c>
      <c r="E34" s="156"/>
      <c r="F34" s="158"/>
    </row>
    <row r="35" spans="1:6" ht="29.25" customHeight="1" x14ac:dyDescent="0.25">
      <c r="A35" s="159">
        <v>7</v>
      </c>
      <c r="B35" s="164" t="s">
        <v>201</v>
      </c>
      <c r="C35" s="159" t="s">
        <v>93</v>
      </c>
      <c r="D35" s="63" t="s">
        <v>190</v>
      </c>
      <c r="E35" s="164" t="s">
        <v>109</v>
      </c>
      <c r="F35" s="164" t="s">
        <v>202</v>
      </c>
    </row>
    <row r="36" spans="1:6" ht="68.25" customHeight="1" x14ac:dyDescent="0.25">
      <c r="A36" s="160"/>
      <c r="B36" s="165"/>
      <c r="C36" s="160"/>
      <c r="D36" s="4" t="s">
        <v>191</v>
      </c>
      <c r="E36" s="165"/>
      <c r="F36" s="165"/>
    </row>
    <row r="37" spans="1:6" ht="64.5" customHeight="1" x14ac:dyDescent="0.25">
      <c r="A37" s="160"/>
      <c r="B37" s="165"/>
      <c r="C37" s="160"/>
      <c r="D37" s="4" t="s">
        <v>192</v>
      </c>
      <c r="E37" s="165"/>
      <c r="F37" s="165"/>
    </row>
    <row r="38" spans="1:6" ht="38.25" x14ac:dyDescent="0.25">
      <c r="A38" s="161"/>
      <c r="B38" s="166"/>
      <c r="C38" s="161"/>
      <c r="D38" s="5" t="s">
        <v>105</v>
      </c>
      <c r="E38" s="166"/>
      <c r="F38" s="166"/>
    </row>
    <row r="39" spans="1:6" ht="28.5" customHeight="1" x14ac:dyDescent="0.25">
      <c r="A39" s="159">
        <v>8</v>
      </c>
      <c r="B39" s="164" t="s">
        <v>188</v>
      </c>
      <c r="C39" s="159" t="s">
        <v>93</v>
      </c>
      <c r="D39" s="4" t="s">
        <v>193</v>
      </c>
      <c r="E39" s="164" t="s">
        <v>109</v>
      </c>
      <c r="F39" s="164" t="s">
        <v>202</v>
      </c>
    </row>
    <row r="40" spans="1:6" ht="38.25" x14ac:dyDescent="0.25">
      <c r="A40" s="160"/>
      <c r="B40" s="165"/>
      <c r="C40" s="160"/>
      <c r="D40" s="4" t="s">
        <v>95</v>
      </c>
      <c r="E40" s="165"/>
      <c r="F40" s="165"/>
    </row>
    <row r="41" spans="1:6" ht="51" x14ac:dyDescent="0.25">
      <c r="A41" s="160"/>
      <c r="B41" s="165"/>
      <c r="C41" s="160"/>
      <c r="D41" s="4" t="s">
        <v>96</v>
      </c>
      <c r="E41" s="165"/>
      <c r="F41" s="165"/>
    </row>
    <row r="42" spans="1:6" ht="38.25" x14ac:dyDescent="0.25">
      <c r="A42" s="161"/>
      <c r="B42" s="166"/>
      <c r="C42" s="161"/>
      <c r="D42" s="5" t="s">
        <v>97</v>
      </c>
      <c r="E42" s="166"/>
      <c r="F42" s="166"/>
    </row>
    <row r="43" spans="1:6" ht="21.75" customHeight="1" x14ac:dyDescent="0.25">
      <c r="A43" s="157">
        <v>9</v>
      </c>
      <c r="B43" s="158" t="s">
        <v>186</v>
      </c>
      <c r="C43" s="158" t="s">
        <v>93</v>
      </c>
      <c r="D43" s="44" t="s">
        <v>99</v>
      </c>
      <c r="E43" s="158" t="s">
        <v>109</v>
      </c>
      <c r="F43" s="158" t="s">
        <v>202</v>
      </c>
    </row>
    <row r="44" spans="1:6" ht="63.75" x14ac:dyDescent="0.25">
      <c r="A44" s="157"/>
      <c r="B44" s="158"/>
      <c r="C44" s="158"/>
      <c r="D44" s="4" t="s">
        <v>119</v>
      </c>
      <c r="E44" s="158"/>
      <c r="F44" s="158"/>
    </row>
    <row r="45" spans="1:6" ht="38.25" x14ac:dyDescent="0.25">
      <c r="A45" s="157"/>
      <c r="B45" s="158"/>
      <c r="C45" s="158"/>
      <c r="D45" s="4" t="s">
        <v>110</v>
      </c>
      <c r="E45" s="158"/>
      <c r="F45" s="158"/>
    </row>
    <row r="46" spans="1:6" ht="38.25" x14ac:dyDescent="0.25">
      <c r="A46" s="157"/>
      <c r="B46" s="158"/>
      <c r="C46" s="158"/>
      <c r="D46" s="5" t="s">
        <v>111</v>
      </c>
      <c r="E46" s="158"/>
      <c r="F46" s="158"/>
    </row>
    <row r="47" spans="1:6" ht="38.25" x14ac:dyDescent="0.25">
      <c r="A47" s="19">
        <v>10</v>
      </c>
      <c r="B47" s="43" t="s">
        <v>92</v>
      </c>
      <c r="C47" s="21" t="s">
        <v>108</v>
      </c>
      <c r="D47" s="21" t="s">
        <v>112</v>
      </c>
      <c r="E47" s="20" t="s">
        <v>113</v>
      </c>
      <c r="F47" s="21" t="s">
        <v>202</v>
      </c>
    </row>
    <row r="48" spans="1:6" x14ac:dyDescent="0.25">
      <c r="A48" s="94">
        <v>11</v>
      </c>
      <c r="B48" s="162" t="s">
        <v>215</v>
      </c>
      <c r="C48" s="159" t="s">
        <v>29</v>
      </c>
      <c r="D48" s="47" t="s">
        <v>163</v>
      </c>
      <c r="E48" s="156"/>
      <c r="F48" s="158"/>
    </row>
    <row r="49" spans="1:6" ht="114.75" x14ac:dyDescent="0.25">
      <c r="A49" s="94"/>
      <c r="B49" s="162"/>
      <c r="C49" s="160"/>
      <c r="D49" s="46" t="s">
        <v>164</v>
      </c>
      <c r="E49" s="156"/>
      <c r="F49" s="158"/>
    </row>
    <row r="50" spans="1:6" ht="38.25" x14ac:dyDescent="0.25">
      <c r="A50" s="94"/>
      <c r="B50" s="162"/>
      <c r="C50" s="160"/>
      <c r="D50" s="46" t="s">
        <v>165</v>
      </c>
      <c r="E50" s="156"/>
      <c r="F50" s="158"/>
    </row>
    <row r="51" spans="1:6" ht="51" x14ac:dyDescent="0.25">
      <c r="A51" s="94"/>
      <c r="B51" s="162"/>
      <c r="C51" s="160"/>
      <c r="D51" s="46" t="s">
        <v>166</v>
      </c>
      <c r="E51" s="156"/>
      <c r="F51" s="158"/>
    </row>
    <row r="52" spans="1:6" ht="63.75" x14ac:dyDescent="0.25">
      <c r="A52" s="94"/>
      <c r="B52" s="162"/>
      <c r="C52" s="160"/>
      <c r="D52" s="46" t="s">
        <v>114</v>
      </c>
      <c r="E52" s="156"/>
      <c r="F52" s="158"/>
    </row>
    <row r="53" spans="1:6" ht="38.25" x14ac:dyDescent="0.25">
      <c r="A53" s="94"/>
      <c r="B53" s="162"/>
      <c r="C53" s="161"/>
      <c r="D53" s="45" t="s">
        <v>115</v>
      </c>
      <c r="E53" s="156"/>
      <c r="F53" s="158"/>
    </row>
    <row r="54" spans="1:6" ht="20.25" customHeight="1" x14ac:dyDescent="0.25">
      <c r="A54" s="159">
        <v>12</v>
      </c>
      <c r="B54" s="163" t="s">
        <v>162</v>
      </c>
      <c r="C54" s="158" t="s">
        <v>93</v>
      </c>
      <c r="D54" s="44" t="s">
        <v>99</v>
      </c>
      <c r="E54" s="156" t="s">
        <v>124</v>
      </c>
      <c r="F54" s="158" t="s">
        <v>202</v>
      </c>
    </row>
    <row r="55" spans="1:6" ht="25.5" x14ac:dyDescent="0.25">
      <c r="A55" s="160"/>
      <c r="B55" s="163"/>
      <c r="C55" s="158"/>
      <c r="D55" s="4" t="s">
        <v>116</v>
      </c>
      <c r="E55" s="156"/>
      <c r="F55" s="158"/>
    </row>
    <row r="56" spans="1:6" ht="63.75" x14ac:dyDescent="0.25">
      <c r="A56" s="160"/>
      <c r="B56" s="163"/>
      <c r="C56" s="158"/>
      <c r="D56" s="4" t="s">
        <v>120</v>
      </c>
      <c r="E56" s="156"/>
      <c r="F56" s="158"/>
    </row>
    <row r="57" spans="1:6" ht="25.5" x14ac:dyDescent="0.25">
      <c r="A57" s="161"/>
      <c r="B57" s="163"/>
      <c r="C57" s="158"/>
      <c r="D57" s="5" t="s">
        <v>117</v>
      </c>
      <c r="E57" s="156"/>
      <c r="F57" s="158"/>
    </row>
    <row r="58" spans="1:6" ht="23.25" customHeight="1" x14ac:dyDescent="0.25">
      <c r="A58" s="159">
        <v>13</v>
      </c>
      <c r="B58" s="146" t="s">
        <v>161</v>
      </c>
      <c r="C58" s="158" t="s">
        <v>93</v>
      </c>
      <c r="D58" s="63" t="s">
        <v>167</v>
      </c>
      <c r="E58" s="157" t="s">
        <v>124</v>
      </c>
      <c r="F58" s="157" t="s">
        <v>202</v>
      </c>
    </row>
    <row r="59" spans="1:6" ht="75.75" customHeight="1" x14ac:dyDescent="0.25">
      <c r="A59" s="160"/>
      <c r="B59" s="146"/>
      <c r="C59" s="158"/>
      <c r="D59" s="64" t="s">
        <v>168</v>
      </c>
      <c r="E59" s="157"/>
      <c r="F59" s="157"/>
    </row>
    <row r="60" spans="1:6" ht="65.25" customHeight="1" x14ac:dyDescent="0.25">
      <c r="A60" s="160"/>
      <c r="B60" s="146"/>
      <c r="C60" s="158"/>
      <c r="D60" s="4" t="s">
        <v>120</v>
      </c>
      <c r="E60" s="157"/>
      <c r="F60" s="157"/>
    </row>
    <row r="61" spans="1:6" ht="30.75" customHeight="1" x14ac:dyDescent="0.25">
      <c r="A61" s="161"/>
      <c r="B61" s="146"/>
      <c r="C61" s="158"/>
      <c r="D61" s="5" t="s">
        <v>117</v>
      </c>
      <c r="E61" s="157"/>
      <c r="F61" s="157"/>
    </row>
  </sheetData>
  <mergeCells count="64">
    <mergeCell ref="A23:A26"/>
    <mergeCell ref="C23:C26"/>
    <mergeCell ref="B23:B26"/>
    <mergeCell ref="E23:E26"/>
    <mergeCell ref="F23:F26"/>
    <mergeCell ref="B39:B42"/>
    <mergeCell ref="A39:A42"/>
    <mergeCell ref="C39:C42"/>
    <mergeCell ref="E39:E42"/>
    <mergeCell ref="F39:F42"/>
    <mergeCell ref="B35:B38"/>
    <mergeCell ref="C35:C38"/>
    <mergeCell ref="A35:A38"/>
    <mergeCell ref="E35:E38"/>
    <mergeCell ref="F35:F38"/>
    <mergeCell ref="B58:B61"/>
    <mergeCell ref="C58:C61"/>
    <mergeCell ref="E58:E61"/>
    <mergeCell ref="A58:A61"/>
    <mergeCell ref="F58:F61"/>
    <mergeCell ref="E27:E30"/>
    <mergeCell ref="E31:E34"/>
    <mergeCell ref="E48:E53"/>
    <mergeCell ref="E54:E57"/>
    <mergeCell ref="A5:F5"/>
    <mergeCell ref="A6:F6"/>
    <mergeCell ref="A7:F7"/>
    <mergeCell ref="A54:A57"/>
    <mergeCell ref="B54:B57"/>
    <mergeCell ref="C54:C57"/>
    <mergeCell ref="F54:F57"/>
    <mergeCell ref="A43:A46"/>
    <mergeCell ref="B43:B46"/>
    <mergeCell ref="C43:C46"/>
    <mergeCell ref="E43:E46"/>
    <mergeCell ref="F43:F46"/>
    <mergeCell ref="A48:A53"/>
    <mergeCell ref="B48:B53"/>
    <mergeCell ref="C48:C53"/>
    <mergeCell ref="F48:F53"/>
    <mergeCell ref="A19:A22"/>
    <mergeCell ref="B19:B22"/>
    <mergeCell ref="C19:C22"/>
    <mergeCell ref="F19:F22"/>
    <mergeCell ref="A27:A30"/>
    <mergeCell ref="B27:B30"/>
    <mergeCell ref="C27:C30"/>
    <mergeCell ref="F27:F30"/>
    <mergeCell ref="A31:A34"/>
    <mergeCell ref="B31:B34"/>
    <mergeCell ref="C31:C34"/>
    <mergeCell ref="F31:F34"/>
    <mergeCell ref="A4:F4"/>
    <mergeCell ref="E19:E22"/>
    <mergeCell ref="A11:A14"/>
    <mergeCell ref="B11:B14"/>
    <mergeCell ref="C11:C14"/>
    <mergeCell ref="F11:F14"/>
    <mergeCell ref="A15:A18"/>
    <mergeCell ref="B15:B18"/>
    <mergeCell ref="C15:C18"/>
    <mergeCell ref="F15:F18"/>
    <mergeCell ref="E11:E14"/>
    <mergeCell ref="E15:E18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DSMT4" shapeId="3088" r:id="rId4">
          <objectPr defaultSize="0" autoPict="0" r:id="rId5">
            <anchor moveWithCells="1" sizeWithCells="1">
              <from>
                <xdr:col>3</xdr:col>
                <xdr:colOff>104775</xdr:colOff>
                <xdr:row>10</xdr:row>
                <xdr:rowOff>0</xdr:rowOff>
              </from>
              <to>
                <xdr:col>3</xdr:col>
                <xdr:colOff>876300</xdr:colOff>
                <xdr:row>11</xdr:row>
                <xdr:rowOff>0</xdr:rowOff>
              </to>
            </anchor>
          </objectPr>
        </oleObject>
      </mc:Choice>
      <mc:Fallback>
        <oleObject progId="Equation.DSMT4" shapeId="3088" r:id="rId4"/>
      </mc:Fallback>
    </mc:AlternateContent>
    <mc:AlternateContent xmlns:mc="http://schemas.openxmlformats.org/markup-compatibility/2006">
      <mc:Choice Requires="x14">
        <oleObject progId="Equation.DSMT4" shapeId="3087" r:id="rId6">
          <objectPr defaultSize="0" autoPict="0" r:id="rId7">
            <anchor moveWithCells="1" siz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914400</xdr:colOff>
                <xdr:row>15</xdr:row>
                <xdr:rowOff>0</xdr:rowOff>
              </to>
            </anchor>
          </objectPr>
        </oleObject>
      </mc:Choice>
      <mc:Fallback>
        <oleObject progId="Equation.DSMT4" shapeId="3087" r:id="rId6"/>
      </mc:Fallback>
    </mc:AlternateContent>
    <mc:AlternateContent xmlns:mc="http://schemas.openxmlformats.org/markup-compatibility/2006">
      <mc:Choice Requires="x14">
        <oleObject progId="Equation.DSMT4" shapeId="3086" r:id="rId8">
          <objectPr defaultSize="0" autoPict="0" r:id="rId9">
            <anchor moveWithCells="1" sizeWithCells="1">
              <from>
                <xdr:col>3</xdr:col>
                <xdr:colOff>0</xdr:colOff>
                <xdr:row>18</xdr:row>
                <xdr:rowOff>0</xdr:rowOff>
              </from>
              <to>
                <xdr:col>3</xdr:col>
                <xdr:colOff>762000</xdr:colOff>
                <xdr:row>19</xdr:row>
                <xdr:rowOff>0</xdr:rowOff>
              </to>
            </anchor>
          </objectPr>
        </oleObject>
      </mc:Choice>
      <mc:Fallback>
        <oleObject progId="Equation.DSMT4" shapeId="3086" r:id="rId8"/>
      </mc:Fallback>
    </mc:AlternateContent>
    <mc:AlternateContent xmlns:mc="http://schemas.openxmlformats.org/markup-compatibility/2006">
      <mc:Choice Requires="x14">
        <oleObject progId="Equation.DSMT4" shapeId="3085" r:id="rId10">
          <objectPr defaultSize="0" autoPict="0" r:id="rId11">
            <anchor moveWithCells="1" sizeWithCells="1">
              <from>
                <xdr:col>3</xdr:col>
                <xdr:colOff>0</xdr:colOff>
                <xdr:row>26</xdr:row>
                <xdr:rowOff>0</xdr:rowOff>
              </from>
              <to>
                <xdr:col>3</xdr:col>
                <xdr:colOff>771525</xdr:colOff>
                <xdr:row>27</xdr:row>
                <xdr:rowOff>0</xdr:rowOff>
              </to>
            </anchor>
          </objectPr>
        </oleObject>
      </mc:Choice>
      <mc:Fallback>
        <oleObject progId="Equation.DSMT4" shapeId="3085" r:id="rId10"/>
      </mc:Fallback>
    </mc:AlternateContent>
    <mc:AlternateContent xmlns:mc="http://schemas.openxmlformats.org/markup-compatibility/2006">
      <mc:Choice Requires="x14">
        <oleObject progId="Equation.DSMT4" shapeId="3084" r:id="rId12">
          <objectPr defaultSize="0" autoPict="0" r:id="rId13">
            <anchor moveWithCells="1" sizeWithCells="1">
              <from>
                <xdr:col>3</xdr:col>
                <xdr:colOff>0</xdr:colOff>
                <xdr:row>30</xdr:row>
                <xdr:rowOff>0</xdr:rowOff>
              </from>
              <to>
                <xdr:col>3</xdr:col>
                <xdr:colOff>800100</xdr:colOff>
                <xdr:row>31</xdr:row>
                <xdr:rowOff>0</xdr:rowOff>
              </to>
            </anchor>
          </objectPr>
        </oleObject>
      </mc:Choice>
      <mc:Fallback>
        <oleObject progId="Equation.DSMT4" shapeId="3084" r:id="rId12"/>
      </mc:Fallback>
    </mc:AlternateContent>
    <mc:AlternateContent xmlns:mc="http://schemas.openxmlformats.org/markup-compatibility/2006">
      <mc:Choice Requires="x14">
        <oleObject progId="Equation.DSMT4" shapeId="3083" r:id="rId14">
          <objectPr defaultSize="0" autoPict="0" r:id="rId15">
            <anchor moveWithCells="1" sizeWithCells="1">
              <from>
                <xdr:col>3</xdr:col>
                <xdr:colOff>0</xdr:colOff>
                <xdr:row>42</xdr:row>
                <xdr:rowOff>0</xdr:rowOff>
              </from>
              <to>
                <xdr:col>3</xdr:col>
                <xdr:colOff>1028700</xdr:colOff>
                <xdr:row>43</xdr:row>
                <xdr:rowOff>0</xdr:rowOff>
              </to>
            </anchor>
          </objectPr>
        </oleObject>
      </mc:Choice>
      <mc:Fallback>
        <oleObject progId="Equation.DSMT4" shapeId="3083" r:id="rId14"/>
      </mc:Fallback>
    </mc:AlternateContent>
    <mc:AlternateContent xmlns:mc="http://schemas.openxmlformats.org/markup-compatibility/2006">
      <mc:Choice Requires="x14">
        <oleObject progId="Equation.DSMT4" shapeId="3081" r:id="rId16">
          <objectPr defaultSize="0" autoPict="0" r:id="rId17">
            <anchor moveWithCells="1" sizeWithCells="1">
              <from>
                <xdr:col>3</xdr:col>
                <xdr:colOff>0</xdr:colOff>
                <xdr:row>53</xdr:row>
                <xdr:rowOff>0</xdr:rowOff>
              </from>
              <to>
                <xdr:col>3</xdr:col>
                <xdr:colOff>952500</xdr:colOff>
                <xdr:row>54</xdr:row>
                <xdr:rowOff>0</xdr:rowOff>
              </to>
            </anchor>
          </objectPr>
        </oleObject>
      </mc:Choice>
      <mc:Fallback>
        <oleObject progId="Equation.DSMT4" shapeId="3081" r:id="rId16"/>
      </mc:Fallback>
    </mc:AlternateContent>
    <mc:AlternateContent xmlns:mc="http://schemas.openxmlformats.org/markup-compatibility/2006">
      <mc:Choice Requires="x14">
        <oleObject progId="Equation.DSMT4" shapeId="3089" r:id="rId18">
          <objectPr defaultSize="0" autoPict="0" r:id="rId5">
            <anchor moveWithCells="1" sizeWithCells="1">
              <from>
                <xdr:col>3</xdr:col>
                <xdr:colOff>95250</xdr:colOff>
                <xdr:row>38</xdr:row>
                <xdr:rowOff>95250</xdr:rowOff>
              </from>
              <to>
                <xdr:col>3</xdr:col>
                <xdr:colOff>866775</xdr:colOff>
                <xdr:row>38</xdr:row>
                <xdr:rowOff>323850</xdr:rowOff>
              </to>
            </anchor>
          </objectPr>
        </oleObject>
      </mc:Choice>
      <mc:Fallback>
        <oleObject progId="Equation.DSMT4" shapeId="3089" r:id="rId1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E19" sqref="E19"/>
    </sheetView>
  </sheetViews>
  <sheetFormatPr defaultRowHeight="15" x14ac:dyDescent="0.25"/>
  <cols>
    <col min="1" max="1" width="20.140625" style="6" customWidth="1"/>
    <col min="2" max="2" width="13" style="6" customWidth="1"/>
    <col min="3" max="3" width="80.7109375" style="6" customWidth="1"/>
    <col min="4" max="4" width="5.5703125" style="33" bestFit="1" customWidth="1"/>
    <col min="5" max="5" width="7.85546875" style="33" bestFit="1" customWidth="1"/>
    <col min="6" max="6" width="16.5703125" style="33" bestFit="1" customWidth="1"/>
    <col min="7" max="16384" width="9.140625" style="6"/>
  </cols>
  <sheetData>
    <row r="1" spans="1:6" customFormat="1" ht="15.75" customHeight="1" x14ac:dyDescent="0.25">
      <c r="A1" s="53"/>
      <c r="B1" s="53"/>
      <c r="C1" s="53"/>
      <c r="D1" s="53"/>
      <c r="E1" s="53"/>
      <c r="F1" s="52" t="s">
        <v>149</v>
      </c>
    </row>
    <row r="2" spans="1:6" customFormat="1" ht="15.75" customHeight="1" x14ac:dyDescent="0.25">
      <c r="A2" s="53"/>
      <c r="B2" s="53"/>
      <c r="C2" s="53"/>
      <c r="D2" s="53"/>
      <c r="E2" s="53"/>
      <c r="F2" s="52" t="s">
        <v>144</v>
      </c>
    </row>
    <row r="3" spans="1:6" customFormat="1" ht="15.75" customHeight="1" x14ac:dyDescent="0.25">
      <c r="A3" s="53"/>
      <c r="B3" s="53"/>
      <c r="C3" s="53"/>
      <c r="D3" s="53"/>
      <c r="E3" s="53"/>
      <c r="F3" s="52" t="s">
        <v>145</v>
      </c>
    </row>
    <row r="4" spans="1:6" customFormat="1" ht="15.75" x14ac:dyDescent="0.25">
      <c r="A4" s="92"/>
      <c r="B4" s="92"/>
      <c r="C4" s="92"/>
      <c r="D4" s="92"/>
      <c r="E4" s="92"/>
      <c r="F4" s="92"/>
    </row>
    <row r="5" spans="1:6" ht="15.75" x14ac:dyDescent="0.25">
      <c r="A5" s="142" t="s">
        <v>49</v>
      </c>
      <c r="B5" s="142"/>
      <c r="C5" s="142"/>
      <c r="D5" s="142"/>
      <c r="E5" s="142"/>
      <c r="F5" s="142"/>
    </row>
    <row r="6" spans="1:6" ht="15.75" x14ac:dyDescent="0.25">
      <c r="A6" s="118" t="s">
        <v>90</v>
      </c>
      <c r="B6" s="118"/>
      <c r="C6" s="118"/>
      <c r="D6" s="118"/>
      <c r="E6" s="118"/>
      <c r="F6" s="118"/>
    </row>
    <row r="7" spans="1:6" ht="15.75" x14ac:dyDescent="0.25">
      <c r="A7" s="171" t="s">
        <v>1</v>
      </c>
      <c r="B7" s="171"/>
      <c r="C7" s="171"/>
      <c r="D7" s="171"/>
      <c r="E7" s="171"/>
      <c r="F7" s="171"/>
    </row>
    <row r="8" spans="1:6" ht="10.5" customHeight="1" x14ac:dyDescent="0.25">
      <c r="A8" s="8"/>
      <c r="B8" s="8"/>
      <c r="C8" s="8"/>
      <c r="D8" s="17"/>
      <c r="E8" s="17"/>
      <c r="F8" s="17"/>
    </row>
    <row r="9" spans="1:6" ht="105.75" customHeight="1" x14ac:dyDescent="0.25">
      <c r="A9" s="13" t="s">
        <v>50</v>
      </c>
      <c r="B9" s="13" t="s">
        <v>61</v>
      </c>
      <c r="C9" s="13" t="s">
        <v>51</v>
      </c>
      <c r="D9" s="146" t="s">
        <v>52</v>
      </c>
      <c r="E9" s="146"/>
      <c r="F9" s="13" t="s">
        <v>53</v>
      </c>
    </row>
    <row r="10" spans="1:6" x14ac:dyDescent="0.25">
      <c r="A10" s="167" t="s">
        <v>223</v>
      </c>
      <c r="B10" s="170" t="s">
        <v>54</v>
      </c>
      <c r="C10" s="170"/>
      <c r="D10" s="90" t="s">
        <v>55</v>
      </c>
      <c r="E10" s="89">
        <f>SUM(E11:E15)</f>
        <v>312248</v>
      </c>
      <c r="F10" s="126" t="s">
        <v>11</v>
      </c>
    </row>
    <row r="11" spans="1:6" x14ac:dyDescent="0.25">
      <c r="A11" s="168"/>
      <c r="B11" s="170"/>
      <c r="C11" s="170"/>
      <c r="D11" s="90">
        <v>2017</v>
      </c>
      <c r="E11" s="89">
        <f>E17+E23</f>
        <v>57404</v>
      </c>
      <c r="F11" s="126"/>
    </row>
    <row r="12" spans="1:6" x14ac:dyDescent="0.25">
      <c r="A12" s="168"/>
      <c r="B12" s="170"/>
      <c r="C12" s="170"/>
      <c r="D12" s="90">
        <v>2018</v>
      </c>
      <c r="E12" s="89">
        <f t="shared" ref="E12:E15" si="0">E18+E24</f>
        <v>62463</v>
      </c>
      <c r="F12" s="126"/>
    </row>
    <row r="13" spans="1:6" x14ac:dyDescent="0.25">
      <c r="A13" s="168"/>
      <c r="B13" s="170"/>
      <c r="C13" s="170"/>
      <c r="D13" s="90">
        <v>2019</v>
      </c>
      <c r="E13" s="89">
        <f>E19+E25</f>
        <v>64127</v>
      </c>
      <c r="F13" s="126"/>
    </row>
    <row r="14" spans="1:6" x14ac:dyDescent="0.25">
      <c r="A14" s="168"/>
      <c r="B14" s="170"/>
      <c r="C14" s="170"/>
      <c r="D14" s="90">
        <v>2020</v>
      </c>
      <c r="E14" s="89">
        <f t="shared" si="0"/>
        <v>64127</v>
      </c>
      <c r="F14" s="126"/>
    </row>
    <row r="15" spans="1:6" x14ac:dyDescent="0.25">
      <c r="A15" s="169"/>
      <c r="B15" s="170"/>
      <c r="C15" s="170"/>
      <c r="D15" s="90">
        <v>2021</v>
      </c>
      <c r="E15" s="89">
        <f t="shared" si="0"/>
        <v>64127</v>
      </c>
      <c r="F15" s="126"/>
    </row>
    <row r="16" spans="1:6" ht="15" customHeight="1" x14ac:dyDescent="0.25">
      <c r="A16" s="170" t="s">
        <v>56</v>
      </c>
      <c r="B16" s="170" t="s">
        <v>57</v>
      </c>
      <c r="C16" s="170"/>
      <c r="D16" s="90" t="s">
        <v>55</v>
      </c>
      <c r="E16" s="89">
        <f>SUM(E17:E21)</f>
        <v>216440</v>
      </c>
      <c r="F16" s="126" t="s">
        <v>11</v>
      </c>
    </row>
    <row r="17" spans="1:6" x14ac:dyDescent="0.25">
      <c r="A17" s="170"/>
      <c r="B17" s="170"/>
      <c r="C17" s="170"/>
      <c r="D17" s="90">
        <v>2017</v>
      </c>
      <c r="E17" s="89">
        <f>E35+E77</f>
        <v>42389</v>
      </c>
      <c r="F17" s="126"/>
    </row>
    <row r="18" spans="1:6" x14ac:dyDescent="0.25">
      <c r="A18" s="170"/>
      <c r="B18" s="170"/>
      <c r="C18" s="170"/>
      <c r="D18" s="90">
        <v>2018</v>
      </c>
      <c r="E18" s="89">
        <f t="shared" ref="E18:E21" si="1">E36+E78</f>
        <v>43674</v>
      </c>
      <c r="F18" s="126"/>
    </row>
    <row r="19" spans="1:6" x14ac:dyDescent="0.25">
      <c r="A19" s="170"/>
      <c r="B19" s="170"/>
      <c r="C19" s="170"/>
      <c r="D19" s="90">
        <v>2019</v>
      </c>
      <c r="E19" s="89">
        <f>E37+E79</f>
        <v>43459</v>
      </c>
      <c r="F19" s="126"/>
    </row>
    <row r="20" spans="1:6" x14ac:dyDescent="0.25">
      <c r="A20" s="170"/>
      <c r="B20" s="170"/>
      <c r="C20" s="170"/>
      <c r="D20" s="90">
        <v>2020</v>
      </c>
      <c r="E20" s="89">
        <f t="shared" si="1"/>
        <v>43459</v>
      </c>
      <c r="F20" s="126"/>
    </row>
    <row r="21" spans="1:6" x14ac:dyDescent="0.25">
      <c r="A21" s="170"/>
      <c r="B21" s="170"/>
      <c r="C21" s="170"/>
      <c r="D21" s="90">
        <v>2021</v>
      </c>
      <c r="E21" s="89">
        <f t="shared" si="1"/>
        <v>43459</v>
      </c>
      <c r="F21" s="126"/>
    </row>
    <row r="22" spans="1:6" x14ac:dyDescent="0.25">
      <c r="A22" s="170"/>
      <c r="B22" s="170" t="s">
        <v>58</v>
      </c>
      <c r="C22" s="170"/>
      <c r="D22" s="90" t="s">
        <v>55</v>
      </c>
      <c r="E22" s="89">
        <f>SUM(E23:E27)</f>
        <v>95808</v>
      </c>
      <c r="F22" s="126" t="s">
        <v>11</v>
      </c>
    </row>
    <row r="23" spans="1:6" x14ac:dyDescent="0.25">
      <c r="A23" s="170"/>
      <c r="B23" s="170"/>
      <c r="C23" s="170"/>
      <c r="D23" s="90">
        <v>2017</v>
      </c>
      <c r="E23" s="89">
        <f>E83</f>
        <v>15015</v>
      </c>
      <c r="F23" s="126"/>
    </row>
    <row r="24" spans="1:6" x14ac:dyDescent="0.25">
      <c r="A24" s="170"/>
      <c r="B24" s="170"/>
      <c r="C24" s="170"/>
      <c r="D24" s="90">
        <v>2018</v>
      </c>
      <c r="E24" s="89">
        <f t="shared" ref="E24:E27" si="2">E84</f>
        <v>18789</v>
      </c>
      <c r="F24" s="126"/>
    </row>
    <row r="25" spans="1:6" x14ac:dyDescent="0.25">
      <c r="A25" s="170"/>
      <c r="B25" s="170"/>
      <c r="C25" s="170"/>
      <c r="D25" s="90">
        <v>2019</v>
      </c>
      <c r="E25" s="89">
        <f t="shared" si="2"/>
        <v>20668</v>
      </c>
      <c r="F25" s="126"/>
    </row>
    <row r="26" spans="1:6" x14ac:dyDescent="0.25">
      <c r="A26" s="170"/>
      <c r="B26" s="170"/>
      <c r="C26" s="170"/>
      <c r="D26" s="90">
        <v>2020</v>
      </c>
      <c r="E26" s="89">
        <f t="shared" si="2"/>
        <v>20668</v>
      </c>
      <c r="F26" s="126"/>
    </row>
    <row r="27" spans="1:6" x14ac:dyDescent="0.25">
      <c r="A27" s="170"/>
      <c r="B27" s="170"/>
      <c r="C27" s="170"/>
      <c r="D27" s="90">
        <v>2021</v>
      </c>
      <c r="E27" s="89">
        <f t="shared" si="2"/>
        <v>20668</v>
      </c>
      <c r="F27" s="126"/>
    </row>
    <row r="28" spans="1:6" x14ac:dyDescent="0.25">
      <c r="A28" s="167" t="s">
        <v>128</v>
      </c>
      <c r="B28" s="170" t="s">
        <v>54</v>
      </c>
      <c r="C28" s="170"/>
      <c r="D28" s="13" t="s">
        <v>55</v>
      </c>
      <c r="E28" s="34">
        <f>E34</f>
        <v>42730</v>
      </c>
      <c r="F28" s="172" t="s">
        <v>11</v>
      </c>
    </row>
    <row r="29" spans="1:6" x14ac:dyDescent="0.25">
      <c r="A29" s="168"/>
      <c r="B29" s="170"/>
      <c r="C29" s="170"/>
      <c r="D29" s="13">
        <v>2017</v>
      </c>
      <c r="E29" s="77">
        <f t="shared" ref="E29:E33" si="3">E35</f>
        <v>8241</v>
      </c>
      <c r="F29" s="172"/>
    </row>
    <row r="30" spans="1:6" x14ac:dyDescent="0.25">
      <c r="A30" s="168"/>
      <c r="B30" s="170"/>
      <c r="C30" s="170"/>
      <c r="D30" s="13">
        <v>2018</v>
      </c>
      <c r="E30" s="77">
        <f t="shared" si="3"/>
        <v>8653</v>
      </c>
      <c r="F30" s="172"/>
    </row>
    <row r="31" spans="1:6" x14ac:dyDescent="0.25">
      <c r="A31" s="168"/>
      <c r="B31" s="170"/>
      <c r="C31" s="170"/>
      <c r="D31" s="13">
        <v>2019</v>
      </c>
      <c r="E31" s="77">
        <f t="shared" si="3"/>
        <v>8612</v>
      </c>
      <c r="F31" s="172"/>
    </row>
    <row r="32" spans="1:6" x14ac:dyDescent="0.25">
      <c r="A32" s="168"/>
      <c r="B32" s="170"/>
      <c r="C32" s="170"/>
      <c r="D32" s="13">
        <v>2020</v>
      </c>
      <c r="E32" s="77">
        <f t="shared" si="3"/>
        <v>8612</v>
      </c>
      <c r="F32" s="172"/>
    </row>
    <row r="33" spans="1:6" x14ac:dyDescent="0.25">
      <c r="A33" s="169"/>
      <c r="B33" s="170"/>
      <c r="C33" s="170"/>
      <c r="D33" s="13">
        <v>2021</v>
      </c>
      <c r="E33" s="77">
        <f t="shared" si="3"/>
        <v>8612</v>
      </c>
      <c r="F33" s="172"/>
    </row>
    <row r="34" spans="1:6" x14ac:dyDescent="0.25">
      <c r="A34" s="170" t="s">
        <v>56</v>
      </c>
      <c r="B34" s="170" t="s">
        <v>57</v>
      </c>
      <c r="C34" s="170" t="s">
        <v>125</v>
      </c>
      <c r="D34" s="13" t="s">
        <v>55</v>
      </c>
      <c r="E34" s="66">
        <f>E40+E46+E52+E58+E64</f>
        <v>42730</v>
      </c>
      <c r="F34" s="172" t="s">
        <v>59</v>
      </c>
    </row>
    <row r="35" spans="1:6" x14ac:dyDescent="0.25">
      <c r="A35" s="170"/>
      <c r="B35" s="170"/>
      <c r="C35" s="170"/>
      <c r="D35" s="13">
        <v>2017</v>
      </c>
      <c r="E35" s="77">
        <f t="shared" ref="E35:E39" si="4">E41+E47+E53+E59+E65</f>
        <v>8241</v>
      </c>
      <c r="F35" s="172"/>
    </row>
    <row r="36" spans="1:6" x14ac:dyDescent="0.25">
      <c r="A36" s="170"/>
      <c r="B36" s="170"/>
      <c r="C36" s="170"/>
      <c r="D36" s="13">
        <v>2018</v>
      </c>
      <c r="E36" s="77">
        <f t="shared" si="4"/>
        <v>8653</v>
      </c>
      <c r="F36" s="172"/>
    </row>
    <row r="37" spans="1:6" x14ac:dyDescent="0.25">
      <c r="A37" s="170"/>
      <c r="B37" s="170"/>
      <c r="C37" s="170"/>
      <c r="D37" s="13">
        <v>2019</v>
      </c>
      <c r="E37" s="77">
        <f t="shared" si="4"/>
        <v>8612</v>
      </c>
      <c r="F37" s="172"/>
    </row>
    <row r="38" spans="1:6" x14ac:dyDescent="0.25">
      <c r="A38" s="170"/>
      <c r="B38" s="170"/>
      <c r="C38" s="170"/>
      <c r="D38" s="13">
        <v>2020</v>
      </c>
      <c r="E38" s="77">
        <f t="shared" si="4"/>
        <v>8612</v>
      </c>
      <c r="F38" s="172"/>
    </row>
    <row r="39" spans="1:6" x14ac:dyDescent="0.25">
      <c r="A39" s="170"/>
      <c r="B39" s="170"/>
      <c r="C39" s="170"/>
      <c r="D39" s="13">
        <v>2021</v>
      </c>
      <c r="E39" s="77">
        <f t="shared" si="4"/>
        <v>8612</v>
      </c>
      <c r="F39" s="172"/>
    </row>
    <row r="40" spans="1:6" ht="54" customHeight="1" x14ac:dyDescent="0.25">
      <c r="A40" s="173" t="s">
        <v>169</v>
      </c>
      <c r="B40" s="170" t="s">
        <v>57</v>
      </c>
      <c r="C40" s="174" t="s">
        <v>127</v>
      </c>
      <c r="D40" s="42" t="s">
        <v>55</v>
      </c>
      <c r="E40" s="77">
        <f>'Пер.Мер. ППII'!F18</f>
        <v>10476</v>
      </c>
      <c r="F40" s="126" t="s">
        <v>59</v>
      </c>
    </row>
    <row r="41" spans="1:6" x14ac:dyDescent="0.25">
      <c r="A41" s="173"/>
      <c r="B41" s="170"/>
      <c r="C41" s="175"/>
      <c r="D41" s="13">
        <v>2017</v>
      </c>
      <c r="E41" s="77">
        <f>'Пер.Мер. ППII'!G18</f>
        <v>2050</v>
      </c>
      <c r="F41" s="126"/>
    </row>
    <row r="42" spans="1:6" x14ac:dyDescent="0.25">
      <c r="A42" s="173"/>
      <c r="B42" s="170"/>
      <c r="C42" s="175"/>
      <c r="D42" s="13">
        <v>2018</v>
      </c>
      <c r="E42" s="77">
        <f>'Пер.Мер. ППII'!H18</f>
        <v>2123</v>
      </c>
      <c r="F42" s="126"/>
    </row>
    <row r="43" spans="1:6" x14ac:dyDescent="0.25">
      <c r="A43" s="173"/>
      <c r="B43" s="170"/>
      <c r="C43" s="175"/>
      <c r="D43" s="13">
        <v>2019</v>
      </c>
      <c r="E43" s="77">
        <f>'Пер.Мер. ППII'!I18</f>
        <v>2101</v>
      </c>
      <c r="F43" s="126"/>
    </row>
    <row r="44" spans="1:6" x14ac:dyDescent="0.25">
      <c r="A44" s="173"/>
      <c r="B44" s="170"/>
      <c r="C44" s="175"/>
      <c r="D44" s="13">
        <v>2020</v>
      </c>
      <c r="E44" s="77">
        <f>'Пер.Мер. ППII'!J18</f>
        <v>2101</v>
      </c>
      <c r="F44" s="126"/>
    </row>
    <row r="45" spans="1:6" ht="122.25" customHeight="1" x14ac:dyDescent="0.25">
      <c r="A45" s="173"/>
      <c r="B45" s="170"/>
      <c r="C45" s="176"/>
      <c r="D45" s="13">
        <v>2021</v>
      </c>
      <c r="E45" s="77">
        <f>'Пер.Мер. ППII'!K18</f>
        <v>2101</v>
      </c>
      <c r="F45" s="126"/>
    </row>
    <row r="46" spans="1:6" ht="25.5" customHeight="1" x14ac:dyDescent="0.25">
      <c r="A46" s="173" t="s">
        <v>170</v>
      </c>
      <c r="B46" s="170" t="s">
        <v>57</v>
      </c>
      <c r="C46" s="174" t="s">
        <v>150</v>
      </c>
      <c r="D46" s="13" t="s">
        <v>55</v>
      </c>
      <c r="E46" s="77">
        <f>'Пер.Мер. ППII'!F23</f>
        <v>5300</v>
      </c>
      <c r="F46" s="126" t="s">
        <v>59</v>
      </c>
    </row>
    <row r="47" spans="1:6" x14ac:dyDescent="0.25">
      <c r="A47" s="173"/>
      <c r="B47" s="170"/>
      <c r="C47" s="175"/>
      <c r="D47" s="13">
        <v>2017</v>
      </c>
      <c r="E47" s="77">
        <f>'Пер.Мер. ППII'!G23</f>
        <v>1020</v>
      </c>
      <c r="F47" s="126"/>
    </row>
    <row r="48" spans="1:6" x14ac:dyDescent="0.25">
      <c r="A48" s="173"/>
      <c r="B48" s="170"/>
      <c r="C48" s="175"/>
      <c r="D48" s="13">
        <v>2018</v>
      </c>
      <c r="E48" s="77">
        <f>'Пер.Мер. ППII'!H23</f>
        <v>1070</v>
      </c>
      <c r="F48" s="126"/>
    </row>
    <row r="49" spans="1:6" x14ac:dyDescent="0.25">
      <c r="A49" s="173"/>
      <c r="B49" s="170"/>
      <c r="C49" s="175"/>
      <c r="D49" s="13">
        <v>2019</v>
      </c>
      <c r="E49" s="77">
        <f>'Пер.Мер. ППII'!I23</f>
        <v>1070</v>
      </c>
      <c r="F49" s="126"/>
    </row>
    <row r="50" spans="1:6" x14ac:dyDescent="0.25">
      <c r="A50" s="173"/>
      <c r="B50" s="170"/>
      <c r="C50" s="175"/>
      <c r="D50" s="13">
        <v>2020</v>
      </c>
      <c r="E50" s="77">
        <f>'Пер.Мер. ППII'!J23</f>
        <v>1070</v>
      </c>
      <c r="F50" s="126"/>
    </row>
    <row r="51" spans="1:6" x14ac:dyDescent="0.25">
      <c r="A51" s="173"/>
      <c r="B51" s="170"/>
      <c r="C51" s="176"/>
      <c r="D51" s="13">
        <v>2021</v>
      </c>
      <c r="E51" s="77">
        <f>'Пер.Мер. ППII'!K23</f>
        <v>1070</v>
      </c>
      <c r="F51" s="126"/>
    </row>
    <row r="52" spans="1:6" ht="27.75" customHeight="1" x14ac:dyDescent="0.25">
      <c r="A52" s="173" t="s">
        <v>171</v>
      </c>
      <c r="B52" s="170" t="s">
        <v>57</v>
      </c>
      <c r="C52" s="174" t="s">
        <v>150</v>
      </c>
      <c r="D52" s="13" t="s">
        <v>55</v>
      </c>
      <c r="E52" s="77">
        <f>'Пер.Мер. ППII'!F34</f>
        <v>5370</v>
      </c>
      <c r="F52" s="126" t="s">
        <v>59</v>
      </c>
    </row>
    <row r="53" spans="1:6" x14ac:dyDescent="0.25">
      <c r="A53" s="173"/>
      <c r="B53" s="170"/>
      <c r="C53" s="175"/>
      <c r="D53" s="13">
        <v>2017</v>
      </c>
      <c r="E53" s="77">
        <f>'Пер.Мер. ППII'!G34</f>
        <v>1034</v>
      </c>
      <c r="F53" s="126"/>
    </row>
    <row r="54" spans="1:6" x14ac:dyDescent="0.25">
      <c r="A54" s="173"/>
      <c r="B54" s="170"/>
      <c r="C54" s="175"/>
      <c r="D54" s="13">
        <v>2018</v>
      </c>
      <c r="E54" s="77">
        <f>'Пер.Мер. ППII'!H34</f>
        <v>1084</v>
      </c>
      <c r="F54" s="126"/>
    </row>
    <row r="55" spans="1:6" x14ac:dyDescent="0.25">
      <c r="A55" s="173"/>
      <c r="B55" s="170"/>
      <c r="C55" s="175"/>
      <c r="D55" s="13">
        <v>2019</v>
      </c>
      <c r="E55" s="77">
        <f>'Пер.Мер. ППII'!I34</f>
        <v>1084</v>
      </c>
      <c r="F55" s="126"/>
    </row>
    <row r="56" spans="1:6" x14ac:dyDescent="0.25">
      <c r="A56" s="173"/>
      <c r="B56" s="170"/>
      <c r="C56" s="175"/>
      <c r="D56" s="13">
        <v>2020</v>
      </c>
      <c r="E56" s="77">
        <f>'Пер.Мер. ППII'!J34</f>
        <v>1084</v>
      </c>
      <c r="F56" s="126"/>
    </row>
    <row r="57" spans="1:6" x14ac:dyDescent="0.25">
      <c r="A57" s="173"/>
      <c r="B57" s="170"/>
      <c r="C57" s="176"/>
      <c r="D57" s="13">
        <v>2021</v>
      </c>
      <c r="E57" s="77">
        <f>'Пер.Мер. ППII'!K34</f>
        <v>1084</v>
      </c>
      <c r="F57" s="126"/>
    </row>
    <row r="58" spans="1:6" x14ac:dyDescent="0.25">
      <c r="A58" s="177" t="s">
        <v>172</v>
      </c>
      <c r="B58" s="170" t="s">
        <v>57</v>
      </c>
      <c r="C58" s="174" t="s">
        <v>150</v>
      </c>
      <c r="D58" s="56" t="s">
        <v>55</v>
      </c>
      <c r="E58" s="77">
        <f>'Пер.Мер. ППII'!F39</f>
        <v>1950</v>
      </c>
      <c r="F58" s="126" t="s">
        <v>59</v>
      </c>
    </row>
    <row r="59" spans="1:6" x14ac:dyDescent="0.25">
      <c r="A59" s="178"/>
      <c r="B59" s="170"/>
      <c r="C59" s="175"/>
      <c r="D59" s="56">
        <v>2017</v>
      </c>
      <c r="E59" s="77">
        <f>'Пер.Мер. ППII'!G39</f>
        <v>350</v>
      </c>
      <c r="F59" s="126"/>
    </row>
    <row r="60" spans="1:6" x14ac:dyDescent="0.25">
      <c r="A60" s="178"/>
      <c r="B60" s="170"/>
      <c r="C60" s="175"/>
      <c r="D60" s="56">
        <v>2018</v>
      </c>
      <c r="E60" s="77">
        <f>'Пер.Мер. ППII'!H39</f>
        <v>400</v>
      </c>
      <c r="F60" s="126"/>
    </row>
    <row r="61" spans="1:6" x14ac:dyDescent="0.25">
      <c r="A61" s="178"/>
      <c r="B61" s="170"/>
      <c r="C61" s="175"/>
      <c r="D61" s="56">
        <v>2019</v>
      </c>
      <c r="E61" s="77">
        <f>'Пер.Мер. ППII'!I39</f>
        <v>400</v>
      </c>
      <c r="F61" s="126"/>
    </row>
    <row r="62" spans="1:6" x14ac:dyDescent="0.25">
      <c r="A62" s="178"/>
      <c r="B62" s="170"/>
      <c r="C62" s="175"/>
      <c r="D62" s="56">
        <v>2020</v>
      </c>
      <c r="E62" s="77">
        <f>'Пер.Мер. ППII'!J39</f>
        <v>400</v>
      </c>
      <c r="F62" s="126"/>
    </row>
    <row r="63" spans="1:6" x14ac:dyDescent="0.25">
      <c r="A63" s="179"/>
      <c r="B63" s="170"/>
      <c r="C63" s="176"/>
      <c r="D63" s="56">
        <v>2021</v>
      </c>
      <c r="E63" s="77">
        <f>'Пер.Мер. ППII'!K39</f>
        <v>400</v>
      </c>
      <c r="F63" s="126"/>
    </row>
    <row r="64" spans="1:6" ht="26.25" customHeight="1" x14ac:dyDescent="0.25">
      <c r="A64" s="173" t="s">
        <v>218</v>
      </c>
      <c r="B64" s="170" t="s">
        <v>57</v>
      </c>
      <c r="C64" s="174" t="s">
        <v>150</v>
      </c>
      <c r="D64" s="13" t="s">
        <v>55</v>
      </c>
      <c r="E64" s="77">
        <f>'Пер.Мер. ППII'!F50</f>
        <v>19634</v>
      </c>
      <c r="F64" s="126" t="s">
        <v>59</v>
      </c>
    </row>
    <row r="65" spans="1:6" x14ac:dyDescent="0.25">
      <c r="A65" s="173"/>
      <c r="B65" s="170"/>
      <c r="C65" s="175"/>
      <c r="D65" s="13">
        <v>2017</v>
      </c>
      <c r="E65" s="77">
        <f>'Пер.Мер. ППII'!G50</f>
        <v>3787</v>
      </c>
      <c r="F65" s="126"/>
    </row>
    <row r="66" spans="1:6" x14ac:dyDescent="0.25">
      <c r="A66" s="173"/>
      <c r="B66" s="170"/>
      <c r="C66" s="175"/>
      <c r="D66" s="13">
        <v>2018</v>
      </c>
      <c r="E66" s="77">
        <f>'Пер.Мер. ППII'!H50</f>
        <v>3976</v>
      </c>
      <c r="F66" s="126"/>
    </row>
    <row r="67" spans="1:6" x14ac:dyDescent="0.25">
      <c r="A67" s="173"/>
      <c r="B67" s="170"/>
      <c r="C67" s="175"/>
      <c r="D67" s="13">
        <v>2019</v>
      </c>
      <c r="E67" s="77">
        <f>'Пер.Мер. ППII'!I50</f>
        <v>3957</v>
      </c>
      <c r="F67" s="126"/>
    </row>
    <row r="68" spans="1:6" x14ac:dyDescent="0.25">
      <c r="A68" s="173"/>
      <c r="B68" s="170"/>
      <c r="C68" s="175"/>
      <c r="D68" s="13">
        <v>2020</v>
      </c>
      <c r="E68" s="77">
        <f>'Пер.Мер. ППII'!J50</f>
        <v>3957</v>
      </c>
      <c r="F68" s="126"/>
    </row>
    <row r="69" spans="1:6" x14ac:dyDescent="0.25">
      <c r="A69" s="173"/>
      <c r="B69" s="170"/>
      <c r="C69" s="176"/>
      <c r="D69" s="13">
        <v>2021</v>
      </c>
      <c r="E69" s="77">
        <f>'Пер.Мер. ППII'!K50</f>
        <v>3957</v>
      </c>
      <c r="F69" s="126"/>
    </row>
    <row r="70" spans="1:6" x14ac:dyDescent="0.25">
      <c r="A70" s="167" t="s">
        <v>60</v>
      </c>
      <c r="B70" s="170" t="s">
        <v>54</v>
      </c>
      <c r="C70" s="170"/>
      <c r="D70" s="13" t="s">
        <v>55</v>
      </c>
      <c r="E70" s="34">
        <f>E76+E82</f>
        <v>269518</v>
      </c>
      <c r="F70" s="126" t="s">
        <v>11</v>
      </c>
    </row>
    <row r="71" spans="1:6" x14ac:dyDescent="0.25">
      <c r="A71" s="168"/>
      <c r="B71" s="170"/>
      <c r="C71" s="170"/>
      <c r="D71" s="13">
        <v>2017</v>
      </c>
      <c r="E71" s="77">
        <f t="shared" ref="E71:E75" si="5">E77+E83</f>
        <v>49163</v>
      </c>
      <c r="F71" s="126"/>
    </row>
    <row r="72" spans="1:6" x14ac:dyDescent="0.25">
      <c r="A72" s="168"/>
      <c r="B72" s="170"/>
      <c r="C72" s="170"/>
      <c r="D72" s="13">
        <v>2018</v>
      </c>
      <c r="E72" s="77">
        <f t="shared" si="5"/>
        <v>53810</v>
      </c>
      <c r="F72" s="126"/>
    </row>
    <row r="73" spans="1:6" x14ac:dyDescent="0.25">
      <c r="A73" s="168"/>
      <c r="B73" s="170"/>
      <c r="C73" s="170"/>
      <c r="D73" s="13">
        <v>2019</v>
      </c>
      <c r="E73" s="77">
        <f t="shared" si="5"/>
        <v>55515</v>
      </c>
      <c r="F73" s="126"/>
    </row>
    <row r="74" spans="1:6" x14ac:dyDescent="0.25">
      <c r="A74" s="168"/>
      <c r="B74" s="170"/>
      <c r="C74" s="170"/>
      <c r="D74" s="13">
        <v>2020</v>
      </c>
      <c r="E74" s="77">
        <f t="shared" si="5"/>
        <v>55515</v>
      </c>
      <c r="F74" s="126"/>
    </row>
    <row r="75" spans="1:6" x14ac:dyDescent="0.25">
      <c r="A75" s="169"/>
      <c r="B75" s="170"/>
      <c r="C75" s="170"/>
      <c r="D75" s="13">
        <v>2021</v>
      </c>
      <c r="E75" s="77">
        <f t="shared" si="5"/>
        <v>55515</v>
      </c>
      <c r="F75" s="126"/>
    </row>
    <row r="76" spans="1:6" ht="15" customHeight="1" x14ac:dyDescent="0.25">
      <c r="A76" s="170" t="s">
        <v>56</v>
      </c>
      <c r="B76" s="170" t="s">
        <v>57</v>
      </c>
      <c r="C76" s="170"/>
      <c r="D76" s="13" t="s">
        <v>55</v>
      </c>
      <c r="E76" s="34">
        <f>E94</f>
        <v>173710</v>
      </c>
      <c r="F76" s="126" t="s">
        <v>11</v>
      </c>
    </row>
    <row r="77" spans="1:6" x14ac:dyDescent="0.25">
      <c r="A77" s="170"/>
      <c r="B77" s="170"/>
      <c r="C77" s="170"/>
      <c r="D77" s="13">
        <v>2017</v>
      </c>
      <c r="E77" s="77">
        <f t="shared" ref="E77:E81" si="6">E95</f>
        <v>34148</v>
      </c>
      <c r="F77" s="126"/>
    </row>
    <row r="78" spans="1:6" x14ac:dyDescent="0.25">
      <c r="A78" s="170"/>
      <c r="B78" s="170"/>
      <c r="C78" s="170"/>
      <c r="D78" s="13">
        <v>2018</v>
      </c>
      <c r="E78" s="77">
        <f t="shared" si="6"/>
        <v>35021</v>
      </c>
      <c r="F78" s="126"/>
    </row>
    <row r="79" spans="1:6" x14ac:dyDescent="0.25">
      <c r="A79" s="170"/>
      <c r="B79" s="170"/>
      <c r="C79" s="170"/>
      <c r="D79" s="13">
        <v>2019</v>
      </c>
      <c r="E79" s="77">
        <f t="shared" si="6"/>
        <v>34847</v>
      </c>
      <c r="F79" s="126"/>
    </row>
    <row r="80" spans="1:6" x14ac:dyDescent="0.25">
      <c r="A80" s="170"/>
      <c r="B80" s="170"/>
      <c r="C80" s="170"/>
      <c r="D80" s="13">
        <v>2020</v>
      </c>
      <c r="E80" s="77">
        <f t="shared" si="6"/>
        <v>34847</v>
      </c>
      <c r="F80" s="126"/>
    </row>
    <row r="81" spans="1:6" x14ac:dyDescent="0.25">
      <c r="A81" s="170"/>
      <c r="B81" s="170"/>
      <c r="C81" s="170"/>
      <c r="D81" s="13">
        <v>2021</v>
      </c>
      <c r="E81" s="77">
        <f t="shared" si="6"/>
        <v>34847</v>
      </c>
      <c r="F81" s="126"/>
    </row>
    <row r="82" spans="1:6" x14ac:dyDescent="0.25">
      <c r="A82" s="170"/>
      <c r="B82" s="170" t="s">
        <v>58</v>
      </c>
      <c r="C82" s="170"/>
      <c r="D82" s="13" t="s">
        <v>55</v>
      </c>
      <c r="E82" s="34">
        <f>E100</f>
        <v>95808</v>
      </c>
      <c r="F82" s="126" t="s">
        <v>11</v>
      </c>
    </row>
    <row r="83" spans="1:6" x14ac:dyDescent="0.25">
      <c r="A83" s="170"/>
      <c r="B83" s="170"/>
      <c r="C83" s="170"/>
      <c r="D83" s="13">
        <v>2017</v>
      </c>
      <c r="E83" s="77">
        <f t="shared" ref="E83:E87" si="7">E101</f>
        <v>15015</v>
      </c>
      <c r="F83" s="126"/>
    </row>
    <row r="84" spans="1:6" x14ac:dyDescent="0.25">
      <c r="A84" s="170"/>
      <c r="B84" s="170"/>
      <c r="C84" s="170"/>
      <c r="D84" s="13">
        <v>2018</v>
      </c>
      <c r="E84" s="77">
        <f t="shared" si="7"/>
        <v>18789</v>
      </c>
      <c r="F84" s="126"/>
    </row>
    <row r="85" spans="1:6" x14ac:dyDescent="0.25">
      <c r="A85" s="170"/>
      <c r="B85" s="170"/>
      <c r="C85" s="170"/>
      <c r="D85" s="13">
        <v>2019</v>
      </c>
      <c r="E85" s="77">
        <f t="shared" si="7"/>
        <v>20668</v>
      </c>
      <c r="F85" s="126"/>
    </row>
    <row r="86" spans="1:6" x14ac:dyDescent="0.25">
      <c r="A86" s="170"/>
      <c r="B86" s="170"/>
      <c r="C86" s="170"/>
      <c r="D86" s="13">
        <v>2020</v>
      </c>
      <c r="E86" s="77">
        <f t="shared" si="7"/>
        <v>20668</v>
      </c>
      <c r="F86" s="126"/>
    </row>
    <row r="87" spans="1:6" x14ac:dyDescent="0.25">
      <c r="A87" s="170"/>
      <c r="B87" s="170"/>
      <c r="C87" s="170"/>
      <c r="D87" s="13">
        <v>2021</v>
      </c>
      <c r="E87" s="77">
        <f t="shared" si="7"/>
        <v>20668</v>
      </c>
      <c r="F87" s="126"/>
    </row>
    <row r="88" spans="1:6" ht="42" customHeight="1" x14ac:dyDescent="0.25">
      <c r="A88" s="170" t="s">
        <v>126</v>
      </c>
      <c r="B88" s="170" t="s">
        <v>54</v>
      </c>
      <c r="C88" s="170"/>
      <c r="D88" s="13" t="s">
        <v>55</v>
      </c>
      <c r="E88" s="65">
        <f>E94+E100</f>
        <v>269518</v>
      </c>
      <c r="F88" s="146" t="s">
        <v>11</v>
      </c>
    </row>
    <row r="89" spans="1:6" x14ac:dyDescent="0.25">
      <c r="A89" s="170"/>
      <c r="B89" s="170"/>
      <c r="C89" s="170"/>
      <c r="D89" s="13">
        <v>2017</v>
      </c>
      <c r="E89" s="65">
        <f t="shared" ref="E89:E93" si="8">E95+E101</f>
        <v>49163</v>
      </c>
      <c r="F89" s="146"/>
    </row>
    <row r="90" spans="1:6" x14ac:dyDescent="0.25">
      <c r="A90" s="170"/>
      <c r="B90" s="170"/>
      <c r="C90" s="170"/>
      <c r="D90" s="13">
        <v>2018</v>
      </c>
      <c r="E90" s="65">
        <f t="shared" si="8"/>
        <v>53810</v>
      </c>
      <c r="F90" s="146"/>
    </row>
    <row r="91" spans="1:6" x14ac:dyDescent="0.25">
      <c r="A91" s="170"/>
      <c r="B91" s="170"/>
      <c r="C91" s="170"/>
      <c r="D91" s="13">
        <v>2019</v>
      </c>
      <c r="E91" s="65">
        <f t="shared" si="8"/>
        <v>55515</v>
      </c>
      <c r="F91" s="146"/>
    </row>
    <row r="92" spans="1:6" x14ac:dyDescent="0.25">
      <c r="A92" s="170"/>
      <c r="B92" s="170"/>
      <c r="C92" s="170"/>
      <c r="D92" s="13">
        <v>2020</v>
      </c>
      <c r="E92" s="65">
        <f t="shared" si="8"/>
        <v>55515</v>
      </c>
      <c r="F92" s="146"/>
    </row>
    <row r="93" spans="1:6" x14ac:dyDescent="0.25">
      <c r="A93" s="170"/>
      <c r="B93" s="170"/>
      <c r="C93" s="170"/>
      <c r="D93" s="13">
        <v>2021</v>
      </c>
      <c r="E93" s="65">
        <f t="shared" si="8"/>
        <v>55515</v>
      </c>
      <c r="F93" s="146"/>
    </row>
    <row r="94" spans="1:6" ht="58.5" customHeight="1" x14ac:dyDescent="0.25">
      <c r="A94" s="170" t="s">
        <v>56</v>
      </c>
      <c r="B94" s="170" t="s">
        <v>57</v>
      </c>
      <c r="C94" s="170" t="s">
        <v>173</v>
      </c>
      <c r="D94" s="13" t="s">
        <v>55</v>
      </c>
      <c r="E94" s="34">
        <f>'Пер.Мер. ППII'!F64</f>
        <v>173710</v>
      </c>
      <c r="F94" s="146" t="s">
        <v>11</v>
      </c>
    </row>
    <row r="95" spans="1:6" x14ac:dyDescent="0.25">
      <c r="A95" s="170"/>
      <c r="B95" s="170"/>
      <c r="C95" s="170"/>
      <c r="D95" s="13">
        <v>2017</v>
      </c>
      <c r="E95" s="34">
        <f>'Пер.Мер. ППII'!G64</f>
        <v>34148</v>
      </c>
      <c r="F95" s="146"/>
    </row>
    <row r="96" spans="1:6" x14ac:dyDescent="0.25">
      <c r="A96" s="170"/>
      <c r="B96" s="170"/>
      <c r="C96" s="170"/>
      <c r="D96" s="13">
        <v>2018</v>
      </c>
      <c r="E96" s="34">
        <f>'Пер.Мер. ППII'!H64</f>
        <v>35021</v>
      </c>
      <c r="F96" s="146"/>
    </row>
    <row r="97" spans="1:6" x14ac:dyDescent="0.25">
      <c r="A97" s="170"/>
      <c r="B97" s="170"/>
      <c r="C97" s="170"/>
      <c r="D97" s="13">
        <v>2019</v>
      </c>
      <c r="E97" s="34">
        <f>'Пер.Мер. ППII'!I64</f>
        <v>34847</v>
      </c>
      <c r="F97" s="146"/>
    </row>
    <row r="98" spans="1:6" x14ac:dyDescent="0.25">
      <c r="A98" s="170"/>
      <c r="B98" s="170"/>
      <c r="C98" s="170"/>
      <c r="D98" s="13">
        <v>2020</v>
      </c>
      <c r="E98" s="34">
        <f>'Пер.Мер. ППII'!J64</f>
        <v>34847</v>
      </c>
      <c r="F98" s="146"/>
    </row>
    <row r="99" spans="1:6" x14ac:dyDescent="0.25">
      <c r="A99" s="170"/>
      <c r="B99" s="170"/>
      <c r="C99" s="170"/>
      <c r="D99" s="13">
        <v>2021</v>
      </c>
      <c r="E99" s="34">
        <f>'Пер.Мер. ППII'!K64</f>
        <v>34847</v>
      </c>
      <c r="F99" s="146"/>
    </row>
    <row r="100" spans="1:6" x14ac:dyDescent="0.25">
      <c r="A100" s="170"/>
      <c r="B100" s="170" t="s">
        <v>58</v>
      </c>
      <c r="C100" s="170" t="s">
        <v>174</v>
      </c>
      <c r="D100" s="13" t="s">
        <v>55</v>
      </c>
      <c r="E100" s="77">
        <f>'Пер.Мер. ППII'!F65</f>
        <v>95808</v>
      </c>
      <c r="F100" s="146" t="s">
        <v>11</v>
      </c>
    </row>
    <row r="101" spans="1:6" x14ac:dyDescent="0.25">
      <c r="A101" s="170"/>
      <c r="B101" s="170"/>
      <c r="C101" s="170"/>
      <c r="D101" s="13">
        <v>2017</v>
      </c>
      <c r="E101" s="77">
        <f>'Пер.Мер. ППII'!G65</f>
        <v>15015</v>
      </c>
      <c r="F101" s="146"/>
    </row>
    <row r="102" spans="1:6" x14ac:dyDescent="0.25">
      <c r="A102" s="170"/>
      <c r="B102" s="170"/>
      <c r="C102" s="170"/>
      <c r="D102" s="13">
        <v>2018</v>
      </c>
      <c r="E102" s="77">
        <f>'Пер.Мер. ППII'!H65</f>
        <v>18789</v>
      </c>
      <c r="F102" s="146"/>
    </row>
    <row r="103" spans="1:6" x14ac:dyDescent="0.25">
      <c r="A103" s="170"/>
      <c r="B103" s="170"/>
      <c r="C103" s="170"/>
      <c r="D103" s="13">
        <v>2019</v>
      </c>
      <c r="E103" s="77">
        <f>'Пер.Мер. ППII'!I65</f>
        <v>20668</v>
      </c>
      <c r="F103" s="146"/>
    </row>
    <row r="104" spans="1:6" x14ac:dyDescent="0.25">
      <c r="A104" s="170"/>
      <c r="B104" s="170"/>
      <c r="C104" s="170"/>
      <c r="D104" s="13">
        <v>2020</v>
      </c>
      <c r="E104" s="77">
        <f>'Пер.Мер. ППII'!J65</f>
        <v>20668</v>
      </c>
      <c r="F104" s="146"/>
    </row>
    <row r="105" spans="1:6" x14ac:dyDescent="0.25">
      <c r="A105" s="170"/>
      <c r="B105" s="170"/>
      <c r="C105" s="170"/>
      <c r="D105" s="13">
        <v>2021</v>
      </c>
      <c r="E105" s="77">
        <f>'Пер.Мер. ППII'!K65</f>
        <v>20668</v>
      </c>
      <c r="F105" s="146"/>
    </row>
  </sheetData>
  <autoFilter ref="A9:F105">
    <filterColumn colId="3" showButton="0"/>
  </autoFilter>
  <mergeCells count="62">
    <mergeCell ref="B70:C75"/>
    <mergeCell ref="A70:A75"/>
    <mergeCell ref="F34:F39"/>
    <mergeCell ref="B40:B45"/>
    <mergeCell ref="F40:F45"/>
    <mergeCell ref="B46:B51"/>
    <mergeCell ref="F46:F51"/>
    <mergeCell ref="C52:C57"/>
    <mergeCell ref="A58:A63"/>
    <mergeCell ref="F70:F75"/>
    <mergeCell ref="F52:F57"/>
    <mergeCell ref="B64:B69"/>
    <mergeCell ref="F64:F69"/>
    <mergeCell ref="B58:B63"/>
    <mergeCell ref="C58:C63"/>
    <mergeCell ref="F58:F63"/>
    <mergeCell ref="A76:A87"/>
    <mergeCell ref="B76:B81"/>
    <mergeCell ref="B82:B87"/>
    <mergeCell ref="F100:F105"/>
    <mergeCell ref="A88:A93"/>
    <mergeCell ref="B88:C93"/>
    <mergeCell ref="F88:F93"/>
    <mergeCell ref="A94:A105"/>
    <mergeCell ref="B94:B99"/>
    <mergeCell ref="B100:B105"/>
    <mergeCell ref="C100:C105"/>
    <mergeCell ref="C76:C81"/>
    <mergeCell ref="F76:F81"/>
    <mergeCell ref="C82:C87"/>
    <mergeCell ref="F82:F87"/>
    <mergeCell ref="B28:C33"/>
    <mergeCell ref="A28:A33"/>
    <mergeCell ref="F28:F33"/>
    <mergeCell ref="C94:C99"/>
    <mergeCell ref="F94:F99"/>
    <mergeCell ref="A34:A39"/>
    <mergeCell ref="A40:A45"/>
    <mergeCell ref="C40:C45"/>
    <mergeCell ref="C64:C69"/>
    <mergeCell ref="A46:A51"/>
    <mergeCell ref="C46:C51"/>
    <mergeCell ref="B34:B39"/>
    <mergeCell ref="C34:C39"/>
    <mergeCell ref="B52:B57"/>
    <mergeCell ref="A52:A57"/>
    <mergeCell ref="A64:A69"/>
    <mergeCell ref="A4:F4"/>
    <mergeCell ref="A5:F5"/>
    <mergeCell ref="A6:F6"/>
    <mergeCell ref="A7:F7"/>
    <mergeCell ref="D9:E9"/>
    <mergeCell ref="A10:A15"/>
    <mergeCell ref="B10:C15"/>
    <mergeCell ref="F10:F15"/>
    <mergeCell ref="A16:A27"/>
    <mergeCell ref="B16:B21"/>
    <mergeCell ref="C16:C21"/>
    <mergeCell ref="F16:F21"/>
    <mergeCell ref="B22:B27"/>
    <mergeCell ref="C22:C27"/>
    <mergeCell ref="F22:F27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55" zoomScaleNormal="100" workbookViewId="0">
      <selection activeCell="M61" sqref="M61:M65"/>
    </sheetView>
  </sheetViews>
  <sheetFormatPr defaultRowHeight="15" x14ac:dyDescent="0.25"/>
  <cols>
    <col min="1" max="1" width="4.28515625" style="11" customWidth="1"/>
    <col min="2" max="2" width="15.85546875" customWidth="1"/>
    <col min="3" max="3" width="5.28515625" customWidth="1"/>
    <col min="4" max="4" width="13.140625" customWidth="1"/>
    <col min="5" max="5" width="11.5703125" style="72" customWidth="1"/>
    <col min="6" max="6" width="9" style="72" customWidth="1"/>
    <col min="7" max="8" width="7.28515625" style="72" bestFit="1" customWidth="1"/>
    <col min="9" max="11" width="8.140625" style="72" bestFit="1" customWidth="1"/>
    <col min="12" max="12" width="14.140625" style="33" customWidth="1"/>
    <col min="13" max="13" width="38" style="29" customWidth="1"/>
  </cols>
  <sheetData>
    <row r="1" spans="1:13" ht="15.75" customHeight="1" x14ac:dyDescent="0.25">
      <c r="A1" s="53"/>
      <c r="B1" s="53"/>
      <c r="C1" s="53"/>
      <c r="D1" s="53"/>
      <c r="E1" s="71"/>
      <c r="F1" s="71"/>
      <c r="G1" s="71"/>
      <c r="H1" s="71"/>
      <c r="L1"/>
      <c r="M1" s="52" t="s">
        <v>209</v>
      </c>
    </row>
    <row r="2" spans="1:13" ht="15.75" customHeight="1" x14ac:dyDescent="0.25">
      <c r="A2" s="53"/>
      <c r="B2" s="53"/>
      <c r="C2" s="53"/>
      <c r="D2" s="53"/>
      <c r="E2" s="71"/>
      <c r="F2" s="71"/>
      <c r="G2" s="71"/>
      <c r="H2" s="71"/>
      <c r="L2"/>
      <c r="M2" s="52" t="s">
        <v>144</v>
      </c>
    </row>
    <row r="3" spans="1:13" ht="15.75" customHeight="1" x14ac:dyDescent="0.25">
      <c r="A3" s="53"/>
      <c r="B3" s="53"/>
      <c r="C3" s="53"/>
      <c r="D3" s="53"/>
      <c r="E3" s="71"/>
      <c r="F3" s="71"/>
      <c r="G3" s="71"/>
      <c r="H3" s="71"/>
      <c r="L3"/>
      <c r="M3" s="52" t="s">
        <v>145</v>
      </c>
    </row>
    <row r="4" spans="1:13" ht="15.75" x14ac:dyDescent="0.25">
      <c r="A4" s="92"/>
      <c r="B4" s="92"/>
      <c r="C4" s="92"/>
      <c r="D4" s="92"/>
      <c r="E4" s="92"/>
      <c r="F4" s="92"/>
      <c r="G4" s="92"/>
      <c r="H4" s="92"/>
      <c r="L4"/>
      <c r="M4"/>
    </row>
    <row r="5" spans="1:13" ht="15.75" x14ac:dyDescent="0.25">
      <c r="A5" s="180" t="s">
        <v>70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 x14ac:dyDescent="0.25">
      <c r="A6" s="92" t="s">
        <v>90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.75" x14ac:dyDescent="0.25">
      <c r="A7" s="92" t="s">
        <v>129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x14ac:dyDescent="0.25">
      <c r="A8" s="48"/>
      <c r="B8" s="1"/>
      <c r="C8" s="1"/>
      <c r="D8" s="1"/>
      <c r="E8" s="73"/>
      <c r="F8" s="73"/>
      <c r="G8" s="73"/>
      <c r="H8" s="73"/>
      <c r="I8" s="73"/>
      <c r="J8" s="73"/>
      <c r="K8" s="73"/>
      <c r="L8" s="49"/>
      <c r="M8" s="50"/>
    </row>
    <row r="9" spans="1:13" ht="36.75" customHeight="1" x14ac:dyDescent="0.25">
      <c r="A9" s="96" t="s">
        <v>45</v>
      </c>
      <c r="B9" s="146" t="s">
        <v>62</v>
      </c>
      <c r="C9" s="181" t="s">
        <v>63</v>
      </c>
      <c r="D9" s="146" t="s">
        <v>71</v>
      </c>
      <c r="E9" s="182" t="s">
        <v>74</v>
      </c>
      <c r="F9" s="183" t="s">
        <v>64</v>
      </c>
      <c r="G9" s="183" t="s">
        <v>65</v>
      </c>
      <c r="H9" s="183"/>
      <c r="I9" s="183"/>
      <c r="J9" s="183"/>
      <c r="K9" s="183"/>
      <c r="L9" s="146" t="s">
        <v>66</v>
      </c>
      <c r="M9" s="184" t="s">
        <v>67</v>
      </c>
    </row>
    <row r="10" spans="1:13" ht="48" customHeight="1" x14ac:dyDescent="0.25">
      <c r="A10" s="96"/>
      <c r="B10" s="146"/>
      <c r="C10" s="181"/>
      <c r="D10" s="146"/>
      <c r="E10" s="182"/>
      <c r="F10" s="183"/>
      <c r="G10" s="74">
        <v>2017</v>
      </c>
      <c r="H10" s="74">
        <v>2018</v>
      </c>
      <c r="I10" s="74">
        <v>2019</v>
      </c>
      <c r="J10" s="74">
        <v>2020</v>
      </c>
      <c r="K10" s="74">
        <v>2021</v>
      </c>
      <c r="L10" s="146"/>
      <c r="M10" s="184"/>
    </row>
    <row r="11" spans="1:13" x14ac:dyDescent="0.25">
      <c r="A11" s="37">
        <v>1</v>
      </c>
      <c r="B11" s="7">
        <v>2</v>
      </c>
      <c r="C11" s="7">
        <v>3</v>
      </c>
      <c r="D11" s="7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30">
        <v>12</v>
      </c>
      <c r="M11" s="86">
        <v>13</v>
      </c>
    </row>
    <row r="12" spans="1:13" ht="51.75" customHeight="1" x14ac:dyDescent="0.25">
      <c r="A12" s="185">
        <v>1</v>
      </c>
      <c r="B12" s="186" t="s">
        <v>175</v>
      </c>
      <c r="C12" s="96" t="s">
        <v>68</v>
      </c>
      <c r="D12" s="40" t="s">
        <v>20</v>
      </c>
      <c r="E12" s="74">
        <f>SUM(E13:E16)</f>
        <v>4586</v>
      </c>
      <c r="F12" s="74">
        <f>SUM(G12:K12)</f>
        <v>15776</v>
      </c>
      <c r="G12" s="74">
        <f>SUM(G13:G16)</f>
        <v>3070</v>
      </c>
      <c r="H12" s="74">
        <f t="shared" ref="H12:K12" si="0">SUM(H13:H16)</f>
        <v>3193</v>
      </c>
      <c r="I12" s="74">
        <f t="shared" si="0"/>
        <v>3171</v>
      </c>
      <c r="J12" s="74">
        <f t="shared" si="0"/>
        <v>3171</v>
      </c>
      <c r="K12" s="74">
        <f t="shared" si="0"/>
        <v>3171</v>
      </c>
      <c r="L12" s="117" t="s">
        <v>142</v>
      </c>
      <c r="M12" s="95" t="s">
        <v>130</v>
      </c>
    </row>
    <row r="13" spans="1:13" ht="54.75" customHeight="1" x14ac:dyDescent="0.25">
      <c r="A13" s="185"/>
      <c r="B13" s="186"/>
      <c r="C13" s="96"/>
      <c r="D13" s="40" t="s">
        <v>22</v>
      </c>
      <c r="E13" s="74">
        <f>E19+E24</f>
        <v>0</v>
      </c>
      <c r="F13" s="74">
        <f t="shared" ref="F13:F16" si="1">SUM(G13:K13)</f>
        <v>0</v>
      </c>
      <c r="G13" s="75">
        <f>G19+G24</f>
        <v>0</v>
      </c>
      <c r="H13" s="75">
        <f t="shared" ref="H13:K13" si="2">H19+H24</f>
        <v>0</v>
      </c>
      <c r="I13" s="75">
        <f t="shared" si="2"/>
        <v>0</v>
      </c>
      <c r="J13" s="75">
        <f t="shared" si="2"/>
        <v>0</v>
      </c>
      <c r="K13" s="75">
        <f t="shared" si="2"/>
        <v>0</v>
      </c>
      <c r="L13" s="96"/>
      <c r="M13" s="95"/>
    </row>
    <row r="14" spans="1:13" ht="59.25" customHeight="1" x14ac:dyDescent="0.25">
      <c r="A14" s="185"/>
      <c r="B14" s="186"/>
      <c r="C14" s="96"/>
      <c r="D14" s="40" t="s">
        <v>23</v>
      </c>
      <c r="E14" s="85">
        <f t="shared" ref="E14:E16" si="3">E20+E25</f>
        <v>0</v>
      </c>
      <c r="F14" s="74">
        <f t="shared" si="1"/>
        <v>0</v>
      </c>
      <c r="G14" s="75">
        <f t="shared" ref="G14:K16" si="4">G20+G25</f>
        <v>0</v>
      </c>
      <c r="H14" s="75">
        <f t="shared" si="4"/>
        <v>0</v>
      </c>
      <c r="I14" s="75">
        <f t="shared" si="4"/>
        <v>0</v>
      </c>
      <c r="J14" s="75">
        <f t="shared" si="4"/>
        <v>0</v>
      </c>
      <c r="K14" s="75">
        <f t="shared" si="4"/>
        <v>0</v>
      </c>
      <c r="L14" s="96"/>
      <c r="M14" s="95"/>
    </row>
    <row r="15" spans="1:13" ht="62.25" customHeight="1" x14ac:dyDescent="0.25">
      <c r="A15" s="185"/>
      <c r="B15" s="186"/>
      <c r="C15" s="96"/>
      <c r="D15" s="40" t="s">
        <v>57</v>
      </c>
      <c r="E15" s="85">
        <f t="shared" si="3"/>
        <v>4586</v>
      </c>
      <c r="F15" s="74">
        <f t="shared" si="1"/>
        <v>15776</v>
      </c>
      <c r="G15" s="75">
        <f t="shared" si="4"/>
        <v>3070</v>
      </c>
      <c r="H15" s="75">
        <f t="shared" si="4"/>
        <v>3193</v>
      </c>
      <c r="I15" s="75">
        <f>I21+I26</f>
        <v>3171</v>
      </c>
      <c r="J15" s="75">
        <f t="shared" si="4"/>
        <v>3171</v>
      </c>
      <c r="K15" s="75">
        <f t="shared" si="4"/>
        <v>3171</v>
      </c>
      <c r="L15" s="96"/>
      <c r="M15" s="95"/>
    </row>
    <row r="16" spans="1:13" ht="95.25" customHeight="1" x14ac:dyDescent="0.25">
      <c r="A16" s="185"/>
      <c r="B16" s="186"/>
      <c r="C16" s="96"/>
      <c r="D16" s="40" t="s">
        <v>58</v>
      </c>
      <c r="E16" s="85">
        <f t="shared" si="3"/>
        <v>0</v>
      </c>
      <c r="F16" s="74">
        <f t="shared" si="1"/>
        <v>0</v>
      </c>
      <c r="G16" s="75">
        <f t="shared" si="4"/>
        <v>0</v>
      </c>
      <c r="H16" s="75">
        <f t="shared" si="4"/>
        <v>0</v>
      </c>
      <c r="I16" s="75">
        <f t="shared" si="4"/>
        <v>0</v>
      </c>
      <c r="J16" s="75">
        <f t="shared" si="4"/>
        <v>0</v>
      </c>
      <c r="K16" s="75">
        <f t="shared" si="4"/>
        <v>0</v>
      </c>
      <c r="L16" s="96"/>
      <c r="M16" s="95"/>
    </row>
    <row r="17" spans="1:13" x14ac:dyDescent="0.25">
      <c r="A17" s="96" t="s">
        <v>131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42" customHeight="1" x14ac:dyDescent="0.25">
      <c r="A18" s="185" t="s">
        <v>37</v>
      </c>
      <c r="B18" s="187" t="s">
        <v>176</v>
      </c>
      <c r="C18" s="96" t="s">
        <v>68</v>
      </c>
      <c r="D18" s="40" t="s">
        <v>20</v>
      </c>
      <c r="E18" s="74">
        <f>SUM(E19:E22)</f>
        <v>2850</v>
      </c>
      <c r="F18" s="74">
        <f>SUM(G18:K18)</f>
        <v>10476</v>
      </c>
      <c r="G18" s="74">
        <f>SUM(G19:G22)</f>
        <v>2050</v>
      </c>
      <c r="H18" s="74">
        <f t="shared" ref="H18:K18" si="5">SUM(H19:H22)</f>
        <v>2123</v>
      </c>
      <c r="I18" s="74">
        <f t="shared" si="5"/>
        <v>2101</v>
      </c>
      <c r="J18" s="74">
        <f t="shared" si="5"/>
        <v>2101</v>
      </c>
      <c r="K18" s="74">
        <f t="shared" si="5"/>
        <v>2101</v>
      </c>
      <c r="L18" s="117" t="s">
        <v>142</v>
      </c>
      <c r="M18" s="188" t="s">
        <v>203</v>
      </c>
    </row>
    <row r="19" spans="1:13" ht="52.5" customHeight="1" x14ac:dyDescent="0.25">
      <c r="A19" s="185"/>
      <c r="B19" s="187"/>
      <c r="C19" s="96"/>
      <c r="D19" s="40" t="s">
        <v>22</v>
      </c>
      <c r="E19" s="74">
        <v>0</v>
      </c>
      <c r="F19" s="74">
        <f t="shared" ref="F19:F32" si="6">SUM(G19:K19)</f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96"/>
      <c r="M19" s="188"/>
    </row>
    <row r="20" spans="1:13" ht="59.25" customHeight="1" x14ac:dyDescent="0.25">
      <c r="A20" s="185"/>
      <c r="B20" s="187"/>
      <c r="C20" s="96"/>
      <c r="D20" s="40" t="s">
        <v>23</v>
      </c>
      <c r="E20" s="74">
        <v>0</v>
      </c>
      <c r="F20" s="74">
        <f t="shared" si="6"/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96"/>
      <c r="M20" s="188"/>
    </row>
    <row r="21" spans="1:13" ht="51" x14ac:dyDescent="0.25">
      <c r="A21" s="185"/>
      <c r="B21" s="187"/>
      <c r="C21" s="96"/>
      <c r="D21" s="40" t="s">
        <v>57</v>
      </c>
      <c r="E21" s="74">
        <v>2850</v>
      </c>
      <c r="F21" s="74">
        <f t="shared" si="6"/>
        <v>10476</v>
      </c>
      <c r="G21" s="74">
        <v>2050</v>
      </c>
      <c r="H21" s="74">
        <v>2123</v>
      </c>
      <c r="I21" s="74">
        <v>2101</v>
      </c>
      <c r="J21" s="74">
        <v>2101</v>
      </c>
      <c r="K21" s="74">
        <v>2101</v>
      </c>
      <c r="L21" s="96"/>
      <c r="M21" s="188"/>
    </row>
    <row r="22" spans="1:13" ht="56.25" customHeight="1" x14ac:dyDescent="0.25">
      <c r="A22" s="185"/>
      <c r="B22" s="187"/>
      <c r="C22" s="96"/>
      <c r="D22" s="40" t="s">
        <v>25</v>
      </c>
      <c r="E22" s="74">
        <v>0</v>
      </c>
      <c r="F22" s="74">
        <f t="shared" si="6"/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96"/>
      <c r="M22" s="188"/>
    </row>
    <row r="23" spans="1:13" x14ac:dyDescent="0.25">
      <c r="A23" s="185" t="s">
        <v>38</v>
      </c>
      <c r="B23" s="187" t="s">
        <v>177</v>
      </c>
      <c r="C23" s="96" t="s">
        <v>68</v>
      </c>
      <c r="D23" s="40" t="s">
        <v>20</v>
      </c>
      <c r="E23" s="74">
        <f>SUM(E24:E27)</f>
        <v>1736</v>
      </c>
      <c r="F23" s="74">
        <f t="shared" si="6"/>
        <v>5300</v>
      </c>
      <c r="G23" s="74">
        <f>SUM(G24:G27)</f>
        <v>1020</v>
      </c>
      <c r="H23" s="74">
        <f t="shared" ref="H23:K23" si="7">SUM(H24:H27)</f>
        <v>1070</v>
      </c>
      <c r="I23" s="74">
        <f t="shared" si="7"/>
        <v>1070</v>
      </c>
      <c r="J23" s="74">
        <f t="shared" si="7"/>
        <v>1070</v>
      </c>
      <c r="K23" s="74">
        <f t="shared" si="7"/>
        <v>1070</v>
      </c>
      <c r="L23" s="117" t="s">
        <v>142</v>
      </c>
      <c r="M23" s="188" t="s">
        <v>204</v>
      </c>
    </row>
    <row r="24" spans="1:13" ht="38.25" x14ac:dyDescent="0.25">
      <c r="A24" s="185"/>
      <c r="B24" s="187"/>
      <c r="C24" s="96"/>
      <c r="D24" s="40" t="s">
        <v>22</v>
      </c>
      <c r="E24" s="74">
        <v>0</v>
      </c>
      <c r="F24" s="74">
        <f t="shared" si="6"/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96"/>
      <c r="M24" s="188"/>
    </row>
    <row r="25" spans="1:13" ht="51" x14ac:dyDescent="0.25">
      <c r="A25" s="185"/>
      <c r="B25" s="187"/>
      <c r="C25" s="96"/>
      <c r="D25" s="40" t="s">
        <v>23</v>
      </c>
      <c r="E25" s="74">
        <v>0</v>
      </c>
      <c r="F25" s="74">
        <f t="shared" si="6"/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96"/>
      <c r="M25" s="188"/>
    </row>
    <row r="26" spans="1:13" ht="51" x14ac:dyDescent="0.25">
      <c r="A26" s="185"/>
      <c r="B26" s="187"/>
      <c r="C26" s="96"/>
      <c r="D26" s="40" t="s">
        <v>57</v>
      </c>
      <c r="E26" s="74">
        <v>1736</v>
      </c>
      <c r="F26" s="74">
        <f t="shared" si="6"/>
        <v>5300</v>
      </c>
      <c r="G26" s="74">
        <v>1020</v>
      </c>
      <c r="H26" s="74">
        <v>1070</v>
      </c>
      <c r="I26" s="74">
        <v>1070</v>
      </c>
      <c r="J26" s="91">
        <v>1070</v>
      </c>
      <c r="K26" s="74">
        <v>1070</v>
      </c>
      <c r="L26" s="96"/>
      <c r="M26" s="188"/>
    </row>
    <row r="27" spans="1:13" ht="25.5" x14ac:dyDescent="0.25">
      <c r="A27" s="185"/>
      <c r="B27" s="187"/>
      <c r="C27" s="96"/>
      <c r="D27" s="87" t="s">
        <v>58</v>
      </c>
      <c r="E27" s="74">
        <v>0</v>
      </c>
      <c r="F27" s="74">
        <f t="shared" si="6"/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96"/>
      <c r="M27" s="188"/>
    </row>
    <row r="28" spans="1:13" ht="32.25" customHeight="1" x14ac:dyDescent="0.25">
      <c r="A28" s="185">
        <v>2</v>
      </c>
      <c r="B28" s="187" t="s">
        <v>178</v>
      </c>
      <c r="C28" s="96" t="s">
        <v>68</v>
      </c>
      <c r="D28" s="40" t="s">
        <v>20</v>
      </c>
      <c r="E28" s="74">
        <f t="shared" ref="E28:E32" si="8">G28</f>
        <v>1384</v>
      </c>
      <c r="F28" s="74">
        <f t="shared" si="6"/>
        <v>7320</v>
      </c>
      <c r="G28" s="74">
        <f>SUM(G29:G32)</f>
        <v>1384</v>
      </c>
      <c r="H28" s="74">
        <f t="shared" ref="H28:K28" si="9">SUM(H29:H32)</f>
        <v>1484</v>
      </c>
      <c r="I28" s="74">
        <f t="shared" si="9"/>
        <v>1484</v>
      </c>
      <c r="J28" s="74">
        <f t="shared" si="9"/>
        <v>1484</v>
      </c>
      <c r="K28" s="74">
        <f t="shared" si="9"/>
        <v>1484</v>
      </c>
      <c r="L28" s="117" t="s">
        <v>142</v>
      </c>
      <c r="M28" s="95" t="s">
        <v>135</v>
      </c>
    </row>
    <row r="29" spans="1:13" ht="38.25" x14ac:dyDescent="0.25">
      <c r="A29" s="185"/>
      <c r="B29" s="187"/>
      <c r="C29" s="96"/>
      <c r="D29" s="40" t="s">
        <v>22</v>
      </c>
      <c r="E29" s="74">
        <f>E35+E40</f>
        <v>0</v>
      </c>
      <c r="F29" s="74">
        <f>SUM(G29:K29)</f>
        <v>0</v>
      </c>
      <c r="G29" s="75">
        <f>G35+G40</f>
        <v>0</v>
      </c>
      <c r="H29" s="75">
        <f t="shared" ref="H29:K29" si="10">H35+H40</f>
        <v>0</v>
      </c>
      <c r="I29" s="75">
        <f t="shared" si="10"/>
        <v>0</v>
      </c>
      <c r="J29" s="75">
        <f t="shared" si="10"/>
        <v>0</v>
      </c>
      <c r="K29" s="75">
        <f t="shared" si="10"/>
        <v>0</v>
      </c>
      <c r="L29" s="96"/>
      <c r="M29" s="95"/>
    </row>
    <row r="30" spans="1:13" ht="51" x14ac:dyDescent="0.25">
      <c r="A30" s="185"/>
      <c r="B30" s="187"/>
      <c r="C30" s="96"/>
      <c r="D30" s="40" t="s">
        <v>23</v>
      </c>
      <c r="E30" s="74">
        <f t="shared" si="8"/>
        <v>0</v>
      </c>
      <c r="F30" s="74">
        <f t="shared" si="6"/>
        <v>0</v>
      </c>
      <c r="G30" s="75">
        <f t="shared" ref="G30:K32" si="11">G36+G41</f>
        <v>0</v>
      </c>
      <c r="H30" s="75">
        <f t="shared" si="11"/>
        <v>0</v>
      </c>
      <c r="I30" s="75">
        <f t="shared" si="11"/>
        <v>0</v>
      </c>
      <c r="J30" s="75">
        <f t="shared" si="11"/>
        <v>0</v>
      </c>
      <c r="K30" s="75">
        <f t="shared" si="11"/>
        <v>0</v>
      </c>
      <c r="L30" s="96"/>
      <c r="M30" s="95"/>
    </row>
    <row r="31" spans="1:13" ht="51" x14ac:dyDescent="0.25">
      <c r="A31" s="185"/>
      <c r="B31" s="187"/>
      <c r="C31" s="96"/>
      <c r="D31" s="40" t="s">
        <v>57</v>
      </c>
      <c r="E31" s="74">
        <f t="shared" si="8"/>
        <v>1384</v>
      </c>
      <c r="F31" s="74">
        <f t="shared" si="6"/>
        <v>7320</v>
      </c>
      <c r="G31" s="75">
        <f t="shared" si="11"/>
        <v>1384</v>
      </c>
      <c r="H31" s="75">
        <f t="shared" si="11"/>
        <v>1484</v>
      </c>
      <c r="I31" s="75">
        <f t="shared" si="11"/>
        <v>1484</v>
      </c>
      <c r="J31" s="75">
        <f t="shared" si="11"/>
        <v>1484</v>
      </c>
      <c r="K31" s="75">
        <f t="shared" si="11"/>
        <v>1484</v>
      </c>
      <c r="L31" s="96"/>
      <c r="M31" s="95"/>
    </row>
    <row r="32" spans="1:13" ht="36.75" customHeight="1" x14ac:dyDescent="0.25">
      <c r="A32" s="185"/>
      <c r="B32" s="187"/>
      <c r="C32" s="96"/>
      <c r="D32" s="87" t="s">
        <v>58</v>
      </c>
      <c r="E32" s="74">
        <f t="shared" si="8"/>
        <v>0</v>
      </c>
      <c r="F32" s="74">
        <f t="shared" si="6"/>
        <v>0</v>
      </c>
      <c r="G32" s="75">
        <f t="shared" si="11"/>
        <v>0</v>
      </c>
      <c r="H32" s="75">
        <f t="shared" si="11"/>
        <v>0</v>
      </c>
      <c r="I32" s="75">
        <f t="shared" si="11"/>
        <v>0</v>
      </c>
      <c r="J32" s="75">
        <f t="shared" si="11"/>
        <v>0</v>
      </c>
      <c r="K32" s="75">
        <f t="shared" si="11"/>
        <v>0</v>
      </c>
      <c r="L32" s="96"/>
      <c r="M32" s="95"/>
    </row>
    <row r="33" spans="1:13" x14ac:dyDescent="0.25">
      <c r="A33" s="96" t="s">
        <v>131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5">
      <c r="A34" s="185" t="s">
        <v>40</v>
      </c>
      <c r="B34" s="187" t="s">
        <v>179</v>
      </c>
      <c r="C34" s="96" t="s">
        <v>68</v>
      </c>
      <c r="D34" s="40" t="s">
        <v>20</v>
      </c>
      <c r="E34" s="74">
        <f>SUM(E35:E38)</f>
        <v>1105</v>
      </c>
      <c r="F34" s="74">
        <f>SUM(G34:K34)</f>
        <v>5370</v>
      </c>
      <c r="G34" s="74">
        <f>SUM(G35:G38)</f>
        <v>1034</v>
      </c>
      <c r="H34" s="74">
        <f t="shared" ref="H34:K34" si="12">SUM(H35:H38)</f>
        <v>1084</v>
      </c>
      <c r="I34" s="74">
        <f t="shared" si="12"/>
        <v>1084</v>
      </c>
      <c r="J34" s="74">
        <f t="shared" si="12"/>
        <v>1084</v>
      </c>
      <c r="K34" s="74">
        <f t="shared" si="12"/>
        <v>1084</v>
      </c>
      <c r="L34" s="117" t="s">
        <v>142</v>
      </c>
      <c r="M34" s="188" t="s">
        <v>205</v>
      </c>
    </row>
    <row r="35" spans="1:13" ht="38.25" x14ac:dyDescent="0.25">
      <c r="A35" s="185"/>
      <c r="B35" s="187"/>
      <c r="C35" s="96"/>
      <c r="D35" s="40" t="s">
        <v>22</v>
      </c>
      <c r="E35" s="74">
        <v>0</v>
      </c>
      <c r="F35" s="74">
        <f t="shared" ref="F35:F48" si="13">SUM(G35:K35)</f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96"/>
      <c r="M35" s="188"/>
    </row>
    <row r="36" spans="1:13" ht="51" x14ac:dyDescent="0.25">
      <c r="A36" s="185"/>
      <c r="B36" s="187"/>
      <c r="C36" s="96"/>
      <c r="D36" s="40" t="s">
        <v>23</v>
      </c>
      <c r="E36" s="85">
        <v>0</v>
      </c>
      <c r="F36" s="74">
        <f t="shared" si="13"/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96"/>
      <c r="M36" s="188"/>
    </row>
    <row r="37" spans="1:13" ht="51" x14ac:dyDescent="0.25">
      <c r="A37" s="185"/>
      <c r="B37" s="187"/>
      <c r="C37" s="96"/>
      <c r="D37" s="40" t="s">
        <v>57</v>
      </c>
      <c r="E37" s="85">
        <v>1105</v>
      </c>
      <c r="F37" s="74">
        <f>SUM(G37:K37)</f>
        <v>5370</v>
      </c>
      <c r="G37" s="74">
        <v>1034</v>
      </c>
      <c r="H37" s="74">
        <v>1084</v>
      </c>
      <c r="I37" s="74">
        <v>1084</v>
      </c>
      <c r="J37" s="74">
        <v>1084</v>
      </c>
      <c r="K37" s="74">
        <v>1084</v>
      </c>
      <c r="L37" s="96"/>
      <c r="M37" s="188"/>
    </row>
    <row r="38" spans="1:13" ht="42.75" customHeight="1" x14ac:dyDescent="0.25">
      <c r="A38" s="185"/>
      <c r="B38" s="187"/>
      <c r="C38" s="96"/>
      <c r="D38" s="87" t="s">
        <v>58</v>
      </c>
      <c r="E38" s="85">
        <v>0</v>
      </c>
      <c r="F38" s="74">
        <f t="shared" si="13"/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96"/>
      <c r="M38" s="188"/>
    </row>
    <row r="39" spans="1:13" ht="24.75" customHeight="1" x14ac:dyDescent="0.25">
      <c r="A39" s="193" t="s">
        <v>41</v>
      </c>
      <c r="B39" s="196" t="s">
        <v>180</v>
      </c>
      <c r="C39" s="96" t="s">
        <v>68</v>
      </c>
      <c r="D39" s="55" t="s">
        <v>20</v>
      </c>
      <c r="E39" s="74">
        <f>SUM(E40:E43)</f>
        <v>350</v>
      </c>
      <c r="F39" s="74">
        <f t="shared" si="13"/>
        <v>1950</v>
      </c>
      <c r="G39" s="74">
        <f>SUM(G40:G43)</f>
        <v>350</v>
      </c>
      <c r="H39" s="74">
        <f t="shared" ref="H39:K39" si="14">SUM(H40:H43)</f>
        <v>400</v>
      </c>
      <c r="I39" s="74">
        <f t="shared" si="14"/>
        <v>400</v>
      </c>
      <c r="J39" s="74">
        <f t="shared" si="14"/>
        <v>400</v>
      </c>
      <c r="K39" s="74">
        <f t="shared" si="14"/>
        <v>400</v>
      </c>
      <c r="L39" s="117" t="s">
        <v>142</v>
      </c>
      <c r="M39" s="199" t="s">
        <v>211</v>
      </c>
    </row>
    <row r="40" spans="1:13" ht="24.75" customHeight="1" x14ac:dyDescent="0.25">
      <c r="A40" s="194"/>
      <c r="B40" s="197"/>
      <c r="C40" s="96"/>
      <c r="D40" s="55" t="s">
        <v>22</v>
      </c>
      <c r="E40" s="85">
        <v>0</v>
      </c>
      <c r="F40" s="74">
        <f t="shared" si="13"/>
        <v>0</v>
      </c>
      <c r="G40" s="75"/>
      <c r="H40" s="75"/>
      <c r="I40" s="75"/>
      <c r="J40" s="75"/>
      <c r="K40" s="75"/>
      <c r="L40" s="96"/>
      <c r="M40" s="200"/>
    </row>
    <row r="41" spans="1:13" ht="24.75" customHeight="1" x14ac:dyDescent="0.25">
      <c r="A41" s="194"/>
      <c r="B41" s="197"/>
      <c r="C41" s="96"/>
      <c r="D41" s="55" t="s">
        <v>23</v>
      </c>
      <c r="E41" s="85">
        <v>0</v>
      </c>
      <c r="F41" s="74">
        <f t="shared" si="13"/>
        <v>0</v>
      </c>
      <c r="G41" s="74"/>
      <c r="H41" s="74"/>
      <c r="I41" s="74"/>
      <c r="J41" s="74"/>
      <c r="K41" s="74"/>
      <c r="L41" s="96"/>
      <c r="M41" s="200"/>
    </row>
    <row r="42" spans="1:13" ht="51" x14ac:dyDescent="0.25">
      <c r="A42" s="194"/>
      <c r="B42" s="197"/>
      <c r="C42" s="96"/>
      <c r="D42" s="55" t="s">
        <v>57</v>
      </c>
      <c r="E42" s="85">
        <f t="shared" ref="E42" si="15">G42</f>
        <v>350</v>
      </c>
      <c r="F42" s="74">
        <f t="shared" si="13"/>
        <v>1950</v>
      </c>
      <c r="G42" s="74">
        <v>350</v>
      </c>
      <c r="H42" s="74">
        <v>400</v>
      </c>
      <c r="I42" s="74">
        <v>400</v>
      </c>
      <c r="J42" s="74">
        <v>400</v>
      </c>
      <c r="K42" s="74">
        <v>400</v>
      </c>
      <c r="L42" s="96"/>
      <c r="M42" s="200"/>
    </row>
    <row r="43" spans="1:13" ht="25.5" x14ac:dyDescent="0.25">
      <c r="A43" s="195"/>
      <c r="B43" s="198"/>
      <c r="C43" s="96"/>
      <c r="D43" s="87" t="s">
        <v>58</v>
      </c>
      <c r="E43" s="85">
        <v>0</v>
      </c>
      <c r="F43" s="74">
        <f t="shared" si="13"/>
        <v>0</v>
      </c>
      <c r="G43" s="76"/>
      <c r="H43" s="76"/>
      <c r="I43" s="76"/>
      <c r="J43" s="76"/>
      <c r="K43" s="76"/>
      <c r="L43" s="96"/>
      <c r="M43" s="201"/>
    </row>
    <row r="44" spans="1:13" x14ac:dyDescent="0.25">
      <c r="A44" s="185">
        <v>3</v>
      </c>
      <c r="B44" s="189" t="s">
        <v>134</v>
      </c>
      <c r="C44" s="96" t="s">
        <v>68</v>
      </c>
      <c r="D44" s="40" t="s">
        <v>20</v>
      </c>
      <c r="E44" s="74">
        <f>SUM(E45:E48)</f>
        <v>4164</v>
      </c>
      <c r="F44" s="74">
        <f t="shared" si="13"/>
        <v>19634</v>
      </c>
      <c r="G44" s="74">
        <f>SUM(G45:G48)</f>
        <v>3787</v>
      </c>
      <c r="H44" s="74">
        <f t="shared" ref="H44:K44" si="16">SUM(H45:H48)</f>
        <v>3976</v>
      </c>
      <c r="I44" s="74">
        <f t="shared" si="16"/>
        <v>3957</v>
      </c>
      <c r="J44" s="74">
        <f t="shared" si="16"/>
        <v>3957</v>
      </c>
      <c r="K44" s="74">
        <f t="shared" si="16"/>
        <v>3957</v>
      </c>
      <c r="L44" s="117" t="s">
        <v>142</v>
      </c>
      <c r="M44" s="95" t="s">
        <v>132</v>
      </c>
    </row>
    <row r="45" spans="1:13" ht="38.25" x14ac:dyDescent="0.25">
      <c r="A45" s="185"/>
      <c r="B45" s="190"/>
      <c r="C45" s="96"/>
      <c r="D45" s="40" t="s">
        <v>22</v>
      </c>
      <c r="E45" s="74">
        <f>E51</f>
        <v>0</v>
      </c>
      <c r="F45" s="74">
        <f t="shared" si="13"/>
        <v>0</v>
      </c>
      <c r="G45" s="75">
        <f>G51</f>
        <v>0</v>
      </c>
      <c r="H45" s="75">
        <f t="shared" ref="H45:K45" si="17">H51</f>
        <v>0</v>
      </c>
      <c r="I45" s="75">
        <f t="shared" si="17"/>
        <v>0</v>
      </c>
      <c r="J45" s="75">
        <f t="shared" si="17"/>
        <v>0</v>
      </c>
      <c r="K45" s="75">
        <f t="shared" si="17"/>
        <v>0</v>
      </c>
      <c r="L45" s="96"/>
      <c r="M45" s="95"/>
    </row>
    <row r="46" spans="1:13" ht="51" x14ac:dyDescent="0.25">
      <c r="A46" s="185"/>
      <c r="B46" s="190"/>
      <c r="C46" s="96"/>
      <c r="D46" s="40" t="s">
        <v>23</v>
      </c>
      <c r="E46" s="85">
        <f t="shared" ref="E46:E48" si="18">E52</f>
        <v>0</v>
      </c>
      <c r="F46" s="74">
        <f t="shared" si="13"/>
        <v>0</v>
      </c>
      <c r="G46" s="75">
        <f t="shared" ref="G46:K48" si="19">G52</f>
        <v>0</v>
      </c>
      <c r="H46" s="75">
        <f t="shared" si="19"/>
        <v>0</v>
      </c>
      <c r="I46" s="75">
        <f t="shared" si="19"/>
        <v>0</v>
      </c>
      <c r="J46" s="75">
        <f t="shared" si="19"/>
        <v>0</v>
      </c>
      <c r="K46" s="75">
        <f t="shared" si="19"/>
        <v>0</v>
      </c>
      <c r="L46" s="96"/>
      <c r="M46" s="95"/>
    </row>
    <row r="47" spans="1:13" ht="51" x14ac:dyDescent="0.25">
      <c r="A47" s="185"/>
      <c r="B47" s="190"/>
      <c r="C47" s="96"/>
      <c r="D47" s="40" t="s">
        <v>57</v>
      </c>
      <c r="E47" s="85">
        <f t="shared" si="18"/>
        <v>4164</v>
      </c>
      <c r="F47" s="74">
        <f t="shared" si="13"/>
        <v>19634</v>
      </c>
      <c r="G47" s="75">
        <f t="shared" si="19"/>
        <v>3787</v>
      </c>
      <c r="H47" s="75">
        <f t="shared" si="19"/>
        <v>3976</v>
      </c>
      <c r="I47" s="75">
        <f t="shared" si="19"/>
        <v>3957</v>
      </c>
      <c r="J47" s="75">
        <f t="shared" si="19"/>
        <v>3957</v>
      </c>
      <c r="K47" s="75">
        <f t="shared" si="19"/>
        <v>3957</v>
      </c>
      <c r="L47" s="96"/>
      <c r="M47" s="95"/>
    </row>
    <row r="48" spans="1:13" ht="25.5" x14ac:dyDescent="0.25">
      <c r="A48" s="185"/>
      <c r="B48" s="191"/>
      <c r="C48" s="96"/>
      <c r="D48" s="87" t="s">
        <v>58</v>
      </c>
      <c r="E48" s="85">
        <f t="shared" si="18"/>
        <v>0</v>
      </c>
      <c r="F48" s="74">
        <f t="shared" si="13"/>
        <v>0</v>
      </c>
      <c r="G48" s="75">
        <f t="shared" si="19"/>
        <v>0</v>
      </c>
      <c r="H48" s="75">
        <f t="shared" si="19"/>
        <v>0</v>
      </c>
      <c r="I48" s="75">
        <f t="shared" si="19"/>
        <v>0</v>
      </c>
      <c r="J48" s="75">
        <f t="shared" si="19"/>
        <v>0</v>
      </c>
      <c r="K48" s="75">
        <f t="shared" si="19"/>
        <v>0</v>
      </c>
      <c r="L48" s="96"/>
      <c r="M48" s="95"/>
    </row>
    <row r="49" spans="1:16" x14ac:dyDescent="0.25">
      <c r="A49" s="96" t="s">
        <v>131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6" x14ac:dyDescent="0.25">
      <c r="A50" s="185" t="s">
        <v>42</v>
      </c>
      <c r="B50" s="97" t="s">
        <v>219</v>
      </c>
      <c r="C50" s="96" t="s">
        <v>68</v>
      </c>
      <c r="D50" s="40" t="s">
        <v>20</v>
      </c>
      <c r="E50" s="74">
        <f>SUM(E51:E54)</f>
        <v>4164</v>
      </c>
      <c r="F50" s="74">
        <f t="shared" ref="F50:F59" si="20">SUM(G50:K50)</f>
        <v>19634</v>
      </c>
      <c r="G50" s="74">
        <f>SUM(G51:G54)</f>
        <v>3787</v>
      </c>
      <c r="H50" s="74">
        <f t="shared" ref="H50" si="21">SUM(H51:H54)</f>
        <v>3976</v>
      </c>
      <c r="I50" s="74">
        <f t="shared" ref="I50" si="22">SUM(I51:I54)</f>
        <v>3957</v>
      </c>
      <c r="J50" s="74">
        <f t="shared" ref="J50" si="23">SUM(J51:J54)</f>
        <v>3957</v>
      </c>
      <c r="K50" s="74">
        <f t="shared" ref="K50" si="24">SUM(K51:K54)</f>
        <v>3957</v>
      </c>
      <c r="L50" s="96" t="s">
        <v>142</v>
      </c>
      <c r="M50" s="93" t="s">
        <v>133</v>
      </c>
    </row>
    <row r="51" spans="1:16" ht="38.25" x14ac:dyDescent="0.25">
      <c r="A51" s="185"/>
      <c r="B51" s="97"/>
      <c r="C51" s="96"/>
      <c r="D51" s="40" t="s">
        <v>22</v>
      </c>
      <c r="E51" s="74">
        <v>0</v>
      </c>
      <c r="F51" s="74">
        <f t="shared" si="20"/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96"/>
      <c r="M51" s="93"/>
    </row>
    <row r="52" spans="1:16" ht="51" x14ac:dyDescent="0.25">
      <c r="A52" s="185"/>
      <c r="B52" s="97"/>
      <c r="C52" s="96"/>
      <c r="D52" s="40" t="s">
        <v>23</v>
      </c>
      <c r="E52" s="74">
        <v>0</v>
      </c>
      <c r="F52" s="74">
        <f t="shared" si="20"/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96"/>
      <c r="M52" s="93"/>
    </row>
    <row r="53" spans="1:16" ht="51" x14ac:dyDescent="0.25">
      <c r="A53" s="185"/>
      <c r="B53" s="97"/>
      <c r="C53" s="96"/>
      <c r="D53" s="40" t="s">
        <v>57</v>
      </c>
      <c r="E53" s="74">
        <v>4164</v>
      </c>
      <c r="F53" s="74">
        <f t="shared" si="20"/>
        <v>19634</v>
      </c>
      <c r="G53" s="74">
        <v>3787</v>
      </c>
      <c r="H53" s="74">
        <v>3976</v>
      </c>
      <c r="I53" s="74">
        <v>3957</v>
      </c>
      <c r="J53" s="74">
        <v>3957</v>
      </c>
      <c r="K53" s="74">
        <v>3957</v>
      </c>
      <c r="L53" s="96"/>
      <c r="M53" s="93"/>
    </row>
    <row r="54" spans="1:16" ht="25.5" x14ac:dyDescent="0.25">
      <c r="A54" s="185"/>
      <c r="B54" s="97"/>
      <c r="C54" s="96"/>
      <c r="D54" s="87" t="s">
        <v>58</v>
      </c>
      <c r="E54" s="74">
        <v>0</v>
      </c>
      <c r="F54" s="74">
        <f t="shared" si="20"/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96"/>
      <c r="M54" s="93"/>
    </row>
    <row r="55" spans="1:16" x14ac:dyDescent="0.25">
      <c r="A55" s="185" t="s">
        <v>182</v>
      </c>
      <c r="B55" s="189" t="s">
        <v>181</v>
      </c>
      <c r="C55" s="96" t="s">
        <v>68</v>
      </c>
      <c r="D55" s="40" t="s">
        <v>20</v>
      </c>
      <c r="E55" s="74">
        <f>SUM(E56:E59)</f>
        <v>53794</v>
      </c>
      <c r="F55" s="74">
        <f t="shared" si="20"/>
        <v>269518</v>
      </c>
      <c r="G55" s="74">
        <f>SUM(G56:G59)</f>
        <v>49163</v>
      </c>
      <c r="H55" s="74">
        <f t="shared" ref="H55:K55" si="25">SUM(H56:H59)</f>
        <v>53810</v>
      </c>
      <c r="I55" s="74">
        <f t="shared" si="25"/>
        <v>55515</v>
      </c>
      <c r="J55" s="74">
        <f t="shared" si="25"/>
        <v>55515</v>
      </c>
      <c r="K55" s="74">
        <f t="shared" si="25"/>
        <v>55515</v>
      </c>
      <c r="L55" s="117" t="s">
        <v>142</v>
      </c>
      <c r="M55" s="95" t="s">
        <v>130</v>
      </c>
    </row>
    <row r="56" spans="1:16" ht="38.25" x14ac:dyDescent="0.25">
      <c r="A56" s="185"/>
      <c r="B56" s="190"/>
      <c r="C56" s="96"/>
      <c r="D56" s="40" t="s">
        <v>22</v>
      </c>
      <c r="E56" s="74">
        <f>E62</f>
        <v>0</v>
      </c>
      <c r="F56" s="74">
        <f t="shared" si="20"/>
        <v>0</v>
      </c>
      <c r="G56" s="75">
        <f>G62</f>
        <v>0</v>
      </c>
      <c r="H56" s="75">
        <f t="shared" ref="H56:K56" si="26">H62</f>
        <v>0</v>
      </c>
      <c r="I56" s="75">
        <f t="shared" si="26"/>
        <v>0</v>
      </c>
      <c r="J56" s="75">
        <f t="shared" si="26"/>
        <v>0</v>
      </c>
      <c r="K56" s="75">
        <f t="shared" si="26"/>
        <v>0</v>
      </c>
      <c r="L56" s="96"/>
      <c r="M56" s="95"/>
    </row>
    <row r="57" spans="1:16" ht="51" x14ac:dyDescent="0.25">
      <c r="A57" s="185"/>
      <c r="B57" s="190"/>
      <c r="C57" s="96"/>
      <c r="D57" s="40" t="s">
        <v>23</v>
      </c>
      <c r="E57" s="85">
        <f t="shared" ref="E57:E59" si="27">E63</f>
        <v>0</v>
      </c>
      <c r="F57" s="74">
        <f>SUM(G57:K57)</f>
        <v>0</v>
      </c>
      <c r="G57" s="75">
        <f t="shared" ref="G57:K59" si="28">G63</f>
        <v>0</v>
      </c>
      <c r="H57" s="75">
        <f t="shared" si="28"/>
        <v>0</v>
      </c>
      <c r="I57" s="75">
        <f t="shared" si="28"/>
        <v>0</v>
      </c>
      <c r="J57" s="75">
        <f t="shared" si="28"/>
        <v>0</v>
      </c>
      <c r="K57" s="75">
        <f t="shared" si="28"/>
        <v>0</v>
      </c>
      <c r="L57" s="96"/>
      <c r="M57" s="95"/>
    </row>
    <row r="58" spans="1:16" ht="51" x14ac:dyDescent="0.25">
      <c r="A58" s="185"/>
      <c r="B58" s="190"/>
      <c r="C58" s="96"/>
      <c r="D58" s="40" t="s">
        <v>57</v>
      </c>
      <c r="E58" s="85">
        <f t="shared" si="27"/>
        <v>37745</v>
      </c>
      <c r="F58" s="74">
        <f t="shared" si="20"/>
        <v>173710</v>
      </c>
      <c r="G58" s="75">
        <f t="shared" si="28"/>
        <v>34148</v>
      </c>
      <c r="H58" s="75">
        <f t="shared" si="28"/>
        <v>35021</v>
      </c>
      <c r="I58" s="75">
        <f t="shared" si="28"/>
        <v>34847</v>
      </c>
      <c r="J58" s="75">
        <f t="shared" si="28"/>
        <v>34847</v>
      </c>
      <c r="K58" s="75">
        <f t="shared" si="28"/>
        <v>34847</v>
      </c>
      <c r="L58" s="117"/>
      <c r="M58" s="95"/>
      <c r="P58" s="72"/>
    </row>
    <row r="59" spans="1:16" ht="25.5" x14ac:dyDescent="0.25">
      <c r="A59" s="185"/>
      <c r="B59" s="191"/>
      <c r="C59" s="96"/>
      <c r="D59" s="87" t="s">
        <v>58</v>
      </c>
      <c r="E59" s="85">
        <f t="shared" si="27"/>
        <v>16049</v>
      </c>
      <c r="F59" s="74">
        <f t="shared" si="20"/>
        <v>95808</v>
      </c>
      <c r="G59" s="75">
        <f t="shared" si="28"/>
        <v>15015</v>
      </c>
      <c r="H59" s="75">
        <f t="shared" si="28"/>
        <v>18789</v>
      </c>
      <c r="I59" s="75">
        <f t="shared" si="28"/>
        <v>20668</v>
      </c>
      <c r="J59" s="75">
        <f t="shared" si="28"/>
        <v>20668</v>
      </c>
      <c r="K59" s="75">
        <f t="shared" si="28"/>
        <v>20668</v>
      </c>
      <c r="L59" s="117"/>
      <c r="M59" s="95"/>
    </row>
    <row r="60" spans="1:16" x14ac:dyDescent="0.25">
      <c r="A60" s="96" t="s">
        <v>69</v>
      </c>
      <c r="B60" s="96"/>
      <c r="C60" s="96"/>
      <c r="D60" s="96"/>
      <c r="E60" s="192"/>
      <c r="F60" s="192"/>
      <c r="G60" s="192"/>
      <c r="H60" s="192"/>
      <c r="I60" s="192"/>
      <c r="J60" s="192"/>
      <c r="K60" s="192"/>
      <c r="L60" s="96"/>
      <c r="M60" s="96"/>
    </row>
    <row r="61" spans="1:16" x14ac:dyDescent="0.25">
      <c r="A61" s="185" t="s">
        <v>43</v>
      </c>
      <c r="B61" s="97" t="s">
        <v>187</v>
      </c>
      <c r="C61" s="96" t="s">
        <v>68</v>
      </c>
      <c r="D61" s="40" t="s">
        <v>20</v>
      </c>
      <c r="E61" s="74">
        <f>SUM(E62:E65)</f>
        <v>53794</v>
      </c>
      <c r="F61" s="74">
        <f t="shared" ref="F61:F65" si="29">SUM(G61:K61)</f>
        <v>269518</v>
      </c>
      <c r="G61" s="74">
        <f>SUM(G62:G65)</f>
        <v>49163</v>
      </c>
      <c r="H61" s="74">
        <f t="shared" ref="H61" si="30">SUM(H62:H65)</f>
        <v>53810</v>
      </c>
      <c r="I61" s="74">
        <f t="shared" ref="I61" si="31">SUM(I62:I65)</f>
        <v>55515</v>
      </c>
      <c r="J61" s="74">
        <f t="shared" ref="J61" si="32">SUM(J62:J65)</f>
        <v>55515</v>
      </c>
      <c r="K61" s="74">
        <f t="shared" ref="K61" si="33">SUM(K62:K65)</f>
        <v>55515</v>
      </c>
      <c r="L61" s="96" t="s">
        <v>142</v>
      </c>
      <c r="M61" s="188" t="s">
        <v>206</v>
      </c>
    </row>
    <row r="62" spans="1:16" ht="38.25" x14ac:dyDescent="0.25">
      <c r="A62" s="185"/>
      <c r="B62" s="97"/>
      <c r="C62" s="96"/>
      <c r="D62" s="40" t="s">
        <v>22</v>
      </c>
      <c r="E62" s="74">
        <v>0</v>
      </c>
      <c r="F62" s="74">
        <f t="shared" si="29"/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96"/>
      <c r="M62" s="188"/>
    </row>
    <row r="63" spans="1:16" ht="51" x14ac:dyDescent="0.25">
      <c r="A63" s="185"/>
      <c r="B63" s="97"/>
      <c r="C63" s="96"/>
      <c r="D63" s="40" t="s">
        <v>23</v>
      </c>
      <c r="E63" s="74">
        <v>0</v>
      </c>
      <c r="F63" s="74">
        <f t="shared" si="29"/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96"/>
      <c r="M63" s="188"/>
    </row>
    <row r="64" spans="1:16" ht="51" x14ac:dyDescent="0.25">
      <c r="A64" s="185"/>
      <c r="B64" s="97"/>
      <c r="C64" s="96"/>
      <c r="D64" s="40" t="s">
        <v>57</v>
      </c>
      <c r="E64" s="74">
        <v>37745</v>
      </c>
      <c r="F64" s="74">
        <f t="shared" si="29"/>
        <v>173710</v>
      </c>
      <c r="G64" s="74">
        <v>34148</v>
      </c>
      <c r="H64" s="74">
        <v>35021</v>
      </c>
      <c r="I64" s="74">
        <v>34847</v>
      </c>
      <c r="J64" s="74">
        <v>34847</v>
      </c>
      <c r="K64" s="74">
        <v>34847</v>
      </c>
      <c r="L64" s="96"/>
      <c r="M64" s="188"/>
    </row>
    <row r="65" spans="1:13" ht="25.5" x14ac:dyDescent="0.25">
      <c r="A65" s="185"/>
      <c r="B65" s="97"/>
      <c r="C65" s="96"/>
      <c r="D65" s="87" t="s">
        <v>58</v>
      </c>
      <c r="E65" s="74">
        <v>16049</v>
      </c>
      <c r="F65" s="74">
        <f t="shared" si="29"/>
        <v>95808</v>
      </c>
      <c r="G65" s="74">
        <v>15015</v>
      </c>
      <c r="H65" s="74">
        <v>18789</v>
      </c>
      <c r="I65" s="74">
        <v>20668</v>
      </c>
      <c r="J65" s="74">
        <v>20668</v>
      </c>
      <c r="K65" s="74">
        <v>20668</v>
      </c>
      <c r="L65" s="96"/>
      <c r="M65" s="188"/>
    </row>
  </sheetData>
  <autoFilter ref="A11:M65"/>
  <mergeCells count="67">
    <mergeCell ref="A39:A43"/>
    <mergeCell ref="B39:B43"/>
    <mergeCell ref="C39:C43"/>
    <mergeCell ref="L39:L43"/>
    <mergeCell ref="M39:M43"/>
    <mergeCell ref="A55:A59"/>
    <mergeCell ref="C55:C59"/>
    <mergeCell ref="L55:L59"/>
    <mergeCell ref="M55:M59"/>
    <mergeCell ref="B55:B59"/>
    <mergeCell ref="A60:M60"/>
    <mergeCell ref="A61:A65"/>
    <mergeCell ref="B61:B65"/>
    <mergeCell ref="C61:C65"/>
    <mergeCell ref="L61:L65"/>
    <mergeCell ref="M61:M65"/>
    <mergeCell ref="A49:M49"/>
    <mergeCell ref="A50:A54"/>
    <mergeCell ref="B50:B54"/>
    <mergeCell ref="C50:C54"/>
    <mergeCell ref="L50:L54"/>
    <mergeCell ref="M50:M54"/>
    <mergeCell ref="A44:A48"/>
    <mergeCell ref="C44:C48"/>
    <mergeCell ref="L44:L48"/>
    <mergeCell ref="M44:M48"/>
    <mergeCell ref="B44:B48"/>
    <mergeCell ref="A33:M33"/>
    <mergeCell ref="A34:A38"/>
    <mergeCell ref="B34:B38"/>
    <mergeCell ref="C34:C38"/>
    <mergeCell ref="L34:L38"/>
    <mergeCell ref="M34:M38"/>
    <mergeCell ref="A28:A32"/>
    <mergeCell ref="B28:B32"/>
    <mergeCell ref="C28:C32"/>
    <mergeCell ref="L28:L32"/>
    <mergeCell ref="M28:M32"/>
    <mergeCell ref="A23:A27"/>
    <mergeCell ref="B23:B27"/>
    <mergeCell ref="C23:C27"/>
    <mergeCell ref="L23:L27"/>
    <mergeCell ref="M23:M27"/>
    <mergeCell ref="A17:M17"/>
    <mergeCell ref="A18:A22"/>
    <mergeCell ref="B18:B22"/>
    <mergeCell ref="C18:C22"/>
    <mergeCell ref="L18:L22"/>
    <mergeCell ref="M18:M22"/>
    <mergeCell ref="A12:A16"/>
    <mergeCell ref="B12:B16"/>
    <mergeCell ref="C12:C16"/>
    <mergeCell ref="L12:L16"/>
    <mergeCell ref="M12:M16"/>
    <mergeCell ref="A4:H4"/>
    <mergeCell ref="A5:M5"/>
    <mergeCell ref="A6:M6"/>
    <mergeCell ref="A9:A10"/>
    <mergeCell ref="B9:B10"/>
    <mergeCell ref="C9:C10"/>
    <mergeCell ref="D9:D10"/>
    <mergeCell ref="E9:E10"/>
    <mergeCell ref="F9:F10"/>
    <mergeCell ref="G9:K9"/>
    <mergeCell ref="L9:L10"/>
    <mergeCell ref="A7:M7"/>
    <mergeCell ref="M9:M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workbookViewId="0">
      <selection activeCell="M15" sqref="M15"/>
    </sheetView>
  </sheetViews>
  <sheetFormatPr defaultRowHeight="15" x14ac:dyDescent="0.25"/>
  <cols>
    <col min="1" max="1" width="5" customWidth="1"/>
    <col min="2" max="2" width="52.42578125" customWidth="1"/>
    <col min="3" max="3" width="21.42578125" customWidth="1"/>
    <col min="4" max="7" width="10.85546875" bestFit="1" customWidth="1"/>
    <col min="8" max="8" width="22.28515625" customWidth="1"/>
  </cols>
  <sheetData>
    <row r="1" spans="1:8" ht="15.75" customHeight="1" x14ac:dyDescent="0.25">
      <c r="A1" s="53"/>
      <c r="B1" s="53"/>
      <c r="C1" s="53"/>
      <c r="D1" s="53"/>
      <c r="E1" s="53"/>
      <c r="F1" s="53"/>
      <c r="G1" s="53"/>
      <c r="H1" s="52" t="s">
        <v>210</v>
      </c>
    </row>
    <row r="2" spans="1:8" ht="15.75" customHeight="1" x14ac:dyDescent="0.25">
      <c r="A2" s="53"/>
      <c r="B2" s="53"/>
      <c r="C2" s="53"/>
      <c r="D2" s="53"/>
      <c r="E2" s="53"/>
      <c r="F2" s="53"/>
      <c r="G2" s="53"/>
      <c r="H2" s="52" t="s">
        <v>144</v>
      </c>
    </row>
    <row r="3" spans="1:8" ht="15.75" customHeight="1" x14ac:dyDescent="0.25">
      <c r="A3" s="53"/>
      <c r="B3" s="53"/>
      <c r="C3" s="53"/>
      <c r="D3" s="53"/>
      <c r="E3" s="53"/>
      <c r="F3" s="53"/>
      <c r="G3" s="53"/>
      <c r="H3" s="52" t="s">
        <v>145</v>
      </c>
    </row>
    <row r="4" spans="1:8" ht="15.75" x14ac:dyDescent="0.25">
      <c r="A4" s="92"/>
      <c r="B4" s="92"/>
      <c r="C4" s="92"/>
      <c r="D4" s="92"/>
      <c r="E4" s="92"/>
      <c r="F4" s="92"/>
      <c r="G4" s="92"/>
      <c r="H4" s="92"/>
    </row>
    <row r="5" spans="1:8" ht="15.75" x14ac:dyDescent="0.25">
      <c r="A5" s="142"/>
      <c r="B5" s="142"/>
    </row>
    <row r="6" spans="1:8" ht="15.75" x14ac:dyDescent="0.25">
      <c r="A6" s="142" t="s">
        <v>136</v>
      </c>
      <c r="B6" s="142"/>
      <c r="C6" s="142"/>
      <c r="D6" s="142"/>
      <c r="E6" s="142"/>
      <c r="F6" s="142"/>
      <c r="G6" s="142"/>
      <c r="H6" s="142"/>
    </row>
    <row r="7" spans="1:8" ht="15.75" x14ac:dyDescent="0.25">
      <c r="A7" s="142" t="s">
        <v>137</v>
      </c>
      <c r="B7" s="142"/>
      <c r="C7" s="142"/>
      <c r="D7" s="142"/>
      <c r="E7" s="142"/>
      <c r="F7" s="142"/>
      <c r="G7" s="142"/>
      <c r="H7" s="142"/>
    </row>
    <row r="8" spans="1:8" ht="15" customHeight="1" x14ac:dyDescent="0.25">
      <c r="A8" s="142" t="s">
        <v>220</v>
      </c>
      <c r="B8" s="142"/>
      <c r="C8" s="142"/>
      <c r="D8" s="142"/>
      <c r="E8" s="142"/>
      <c r="F8" s="142"/>
      <c r="G8" s="142"/>
      <c r="H8" s="142"/>
    </row>
    <row r="9" spans="1:8" ht="16.5" thickBot="1" x14ac:dyDescent="0.3">
      <c r="A9" s="51"/>
    </row>
    <row r="10" spans="1:8" ht="22.5" customHeight="1" thickBot="1" x14ac:dyDescent="0.3">
      <c r="A10" s="207" t="s">
        <v>45</v>
      </c>
      <c r="B10" s="207" t="s">
        <v>75</v>
      </c>
      <c r="C10" s="207" t="s">
        <v>76</v>
      </c>
      <c r="D10" s="209" t="s">
        <v>77</v>
      </c>
      <c r="E10" s="210"/>
      <c r="F10" s="210"/>
      <c r="G10" s="211"/>
      <c r="H10" s="207" t="s">
        <v>78</v>
      </c>
    </row>
    <row r="11" spans="1:8" ht="15.75" thickBot="1" x14ac:dyDescent="0.3">
      <c r="A11" s="208"/>
      <c r="B11" s="208"/>
      <c r="C11" s="208"/>
      <c r="D11" s="24" t="s">
        <v>79</v>
      </c>
      <c r="E11" s="24" t="s">
        <v>80</v>
      </c>
      <c r="F11" s="24" t="s">
        <v>81</v>
      </c>
      <c r="G11" s="24" t="s">
        <v>82</v>
      </c>
      <c r="H11" s="212"/>
    </row>
    <row r="12" spans="1:8" ht="15.75" thickBot="1" x14ac:dyDescent="0.3">
      <c r="A12" s="31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</row>
    <row r="13" spans="1:8" ht="43.5" customHeight="1" thickBot="1" x14ac:dyDescent="0.3">
      <c r="A13" s="25">
        <v>1</v>
      </c>
      <c r="B13" s="26" t="s">
        <v>138</v>
      </c>
      <c r="C13" s="203" t="s">
        <v>208</v>
      </c>
      <c r="D13" s="27" t="s">
        <v>83</v>
      </c>
      <c r="E13" s="27" t="s">
        <v>83</v>
      </c>
      <c r="F13" s="27" t="s">
        <v>83</v>
      </c>
      <c r="G13" s="27" t="s">
        <v>83</v>
      </c>
      <c r="H13" s="203" t="s">
        <v>213</v>
      </c>
    </row>
    <row r="14" spans="1:8" ht="37.5" customHeight="1" thickBot="1" x14ac:dyDescent="0.3">
      <c r="A14" s="31">
        <v>2</v>
      </c>
      <c r="B14" s="26" t="s">
        <v>84</v>
      </c>
      <c r="C14" s="204"/>
      <c r="D14" s="24" t="s">
        <v>83</v>
      </c>
      <c r="E14" s="24" t="s">
        <v>83</v>
      </c>
      <c r="F14" s="24" t="s">
        <v>83</v>
      </c>
      <c r="G14" s="24" t="s">
        <v>83</v>
      </c>
      <c r="H14" s="204"/>
    </row>
    <row r="15" spans="1:8" ht="44.25" customHeight="1" thickBot="1" x14ac:dyDescent="0.3">
      <c r="A15" s="31">
        <v>3</v>
      </c>
      <c r="B15" s="26" t="s">
        <v>86</v>
      </c>
      <c r="C15" s="205"/>
      <c r="D15" s="24" t="s">
        <v>85</v>
      </c>
      <c r="E15" s="24" t="s">
        <v>85</v>
      </c>
      <c r="F15" s="24" t="s">
        <v>85</v>
      </c>
      <c r="G15" s="24" t="s">
        <v>85</v>
      </c>
      <c r="H15" s="205"/>
    </row>
    <row r="16" spans="1:8" ht="15.75" x14ac:dyDescent="0.25">
      <c r="A16" s="213"/>
      <c r="B16" s="213"/>
      <c r="C16" s="213"/>
      <c r="D16" s="213"/>
      <c r="E16" s="213"/>
      <c r="F16" s="213"/>
      <c r="G16" s="213"/>
      <c r="H16" s="213"/>
    </row>
    <row r="17" spans="1:8" ht="15.75" x14ac:dyDescent="0.25">
      <c r="A17" s="206"/>
      <c r="B17" s="206"/>
      <c r="C17" s="206"/>
      <c r="D17" s="206"/>
      <c r="E17" s="206"/>
      <c r="F17" s="206"/>
      <c r="G17" s="206"/>
      <c r="H17" s="206"/>
    </row>
    <row r="18" spans="1:8" ht="15.75" x14ac:dyDescent="0.25">
      <c r="A18" s="202" t="s">
        <v>207</v>
      </c>
      <c r="B18" s="202"/>
      <c r="C18" s="202"/>
      <c r="D18" s="202"/>
      <c r="E18" s="202"/>
      <c r="F18" s="202"/>
      <c r="G18" s="202"/>
      <c r="H18" s="202"/>
    </row>
    <row r="19" spans="1:8" ht="15.75" x14ac:dyDescent="0.25">
      <c r="A19" s="206"/>
      <c r="B19" s="206"/>
      <c r="C19" s="206"/>
      <c r="D19" s="206"/>
      <c r="E19" s="206"/>
      <c r="F19" s="206"/>
      <c r="G19" s="206"/>
      <c r="H19" s="206"/>
    </row>
    <row r="20" spans="1:8" ht="15.75" x14ac:dyDescent="0.25">
      <c r="A20" s="23"/>
      <c r="H20" s="52" t="s">
        <v>214</v>
      </c>
    </row>
    <row r="21" spans="1:8" ht="15.75" customHeight="1" x14ac:dyDescent="0.25">
      <c r="A21" s="53"/>
      <c r="B21" s="53"/>
      <c r="C21" s="53"/>
      <c r="D21" s="53"/>
      <c r="E21" s="53"/>
      <c r="F21" s="53"/>
      <c r="G21" s="53"/>
      <c r="H21" s="52" t="s">
        <v>144</v>
      </c>
    </row>
    <row r="22" spans="1:8" ht="15.75" customHeight="1" x14ac:dyDescent="0.25">
      <c r="A22" s="53"/>
      <c r="B22" s="53"/>
      <c r="C22" s="53"/>
      <c r="D22" s="53"/>
      <c r="E22" s="53"/>
      <c r="F22" s="53"/>
      <c r="G22" s="53"/>
      <c r="H22" s="52" t="s">
        <v>145</v>
      </c>
    </row>
    <row r="23" spans="1:8" ht="15.75" customHeight="1" x14ac:dyDescent="0.25">
      <c r="A23" s="53"/>
      <c r="B23" s="53"/>
      <c r="C23" s="53"/>
      <c r="D23" s="53"/>
      <c r="E23" s="53"/>
      <c r="F23" s="53"/>
      <c r="G23" s="53"/>
    </row>
    <row r="24" spans="1:8" ht="15.75" x14ac:dyDescent="0.25">
      <c r="A24" s="92"/>
      <c r="B24" s="92"/>
      <c r="C24" s="92"/>
      <c r="D24" s="92"/>
      <c r="E24" s="92"/>
      <c r="F24" s="92"/>
      <c r="G24" s="92"/>
      <c r="H24" s="92"/>
    </row>
    <row r="25" spans="1:8" ht="15.75" x14ac:dyDescent="0.25">
      <c r="A25" s="23"/>
    </row>
    <row r="26" spans="1:8" ht="15.75" x14ac:dyDescent="0.25">
      <c r="A26" s="23"/>
    </row>
    <row r="27" spans="1:8" ht="15.75" x14ac:dyDescent="0.25">
      <c r="A27" s="142" t="s">
        <v>88</v>
      </c>
      <c r="B27" s="142"/>
      <c r="C27" s="142"/>
      <c r="D27" s="142"/>
      <c r="E27" s="142"/>
      <c r="F27" s="142"/>
      <c r="G27" s="142"/>
      <c r="H27" s="142"/>
    </row>
    <row r="28" spans="1:8" ht="15.75" x14ac:dyDescent="0.25">
      <c r="A28" s="142" t="s">
        <v>139</v>
      </c>
      <c r="B28" s="142"/>
      <c r="C28" s="142"/>
      <c r="D28" s="142"/>
      <c r="E28" s="142"/>
      <c r="F28" s="142"/>
      <c r="G28" s="142"/>
      <c r="H28" s="142"/>
    </row>
    <row r="29" spans="1:8" ht="15.75" x14ac:dyDescent="0.25">
      <c r="A29" s="142" t="s">
        <v>220</v>
      </c>
      <c r="B29" s="142"/>
      <c r="C29" s="142"/>
      <c r="D29" s="142"/>
      <c r="E29" s="142"/>
      <c r="F29" s="142"/>
      <c r="G29" s="142"/>
      <c r="H29" s="142"/>
    </row>
    <row r="30" spans="1:8" ht="15.75" thickBot="1" x14ac:dyDescent="0.3">
      <c r="A30" s="10"/>
      <c r="B30" s="9"/>
      <c r="C30" s="9"/>
      <c r="D30" s="9"/>
      <c r="E30" s="9"/>
      <c r="F30" s="9"/>
      <c r="G30" s="9"/>
      <c r="H30" s="9"/>
    </row>
    <row r="31" spans="1:8" ht="22.5" customHeight="1" thickBot="1" x14ac:dyDescent="0.3">
      <c r="A31" s="207" t="s">
        <v>45</v>
      </c>
      <c r="B31" s="207" t="s">
        <v>75</v>
      </c>
      <c r="C31" s="207" t="s">
        <v>76</v>
      </c>
      <c r="D31" s="209" t="s">
        <v>77</v>
      </c>
      <c r="E31" s="210"/>
      <c r="F31" s="210"/>
      <c r="G31" s="211"/>
      <c r="H31" s="207" t="s">
        <v>78</v>
      </c>
    </row>
    <row r="32" spans="1:8" ht="15.75" thickBot="1" x14ac:dyDescent="0.3">
      <c r="A32" s="208"/>
      <c r="B32" s="208"/>
      <c r="C32" s="208"/>
      <c r="D32" s="24" t="s">
        <v>79</v>
      </c>
      <c r="E32" s="24" t="s">
        <v>80</v>
      </c>
      <c r="F32" s="24" t="s">
        <v>81</v>
      </c>
      <c r="G32" s="24" t="s">
        <v>82</v>
      </c>
      <c r="H32" s="212"/>
    </row>
    <row r="33" spans="1:8" ht="15.75" thickBot="1" x14ac:dyDescent="0.3">
      <c r="A33" s="31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24">
        <v>8</v>
      </c>
    </row>
    <row r="34" spans="1:8" ht="26.25" thickBot="1" x14ac:dyDescent="0.3">
      <c r="A34" s="31">
        <v>1</v>
      </c>
      <c r="B34" s="26" t="s">
        <v>140</v>
      </c>
      <c r="C34" s="203" t="s">
        <v>208</v>
      </c>
      <c r="D34" s="24" t="s">
        <v>83</v>
      </c>
      <c r="E34" s="24" t="s">
        <v>83</v>
      </c>
      <c r="F34" s="24" t="s">
        <v>83</v>
      </c>
      <c r="G34" s="24" t="s">
        <v>83</v>
      </c>
      <c r="H34" s="203" t="s">
        <v>212</v>
      </c>
    </row>
    <row r="35" spans="1:8" ht="27.75" customHeight="1" thickBot="1" x14ac:dyDescent="0.3">
      <c r="A35" s="31">
        <v>2</v>
      </c>
      <c r="B35" s="26" t="s">
        <v>84</v>
      </c>
      <c r="C35" s="204"/>
      <c r="D35" s="24" t="s">
        <v>83</v>
      </c>
      <c r="E35" s="24" t="s">
        <v>83</v>
      </c>
      <c r="F35" s="24" t="s">
        <v>83</v>
      </c>
      <c r="G35" s="24" t="s">
        <v>83</v>
      </c>
      <c r="H35" s="204"/>
    </row>
    <row r="36" spans="1:8" ht="32.25" customHeight="1" thickBot="1" x14ac:dyDescent="0.3">
      <c r="A36" s="31">
        <v>3</v>
      </c>
      <c r="B36" s="26" t="s">
        <v>86</v>
      </c>
      <c r="C36" s="204"/>
      <c r="D36" s="24" t="s">
        <v>85</v>
      </c>
      <c r="E36" s="24" t="s">
        <v>85</v>
      </c>
      <c r="F36" s="24" t="s">
        <v>85</v>
      </c>
      <c r="G36" s="24" t="s">
        <v>85</v>
      </c>
      <c r="H36" s="204"/>
    </row>
    <row r="37" spans="1:8" ht="31.5" customHeight="1" thickBot="1" x14ac:dyDescent="0.3">
      <c r="A37" s="31">
        <v>4</v>
      </c>
      <c r="B37" s="26" t="s">
        <v>87</v>
      </c>
      <c r="C37" s="205"/>
      <c r="D37" s="24" t="s">
        <v>83</v>
      </c>
      <c r="E37" s="24" t="s">
        <v>83</v>
      </c>
      <c r="F37" s="24" t="s">
        <v>83</v>
      </c>
      <c r="G37" s="24" t="s">
        <v>83</v>
      </c>
      <c r="H37" s="205"/>
    </row>
    <row r="38" spans="1:8" ht="15.75" x14ac:dyDescent="0.25">
      <c r="A38" s="28"/>
    </row>
    <row r="39" spans="1:8" ht="15.75" x14ac:dyDescent="0.25">
      <c r="A39" s="28"/>
    </row>
    <row r="40" spans="1:8" ht="15.75" x14ac:dyDescent="0.25">
      <c r="A40" s="202" t="s">
        <v>207</v>
      </c>
      <c r="B40" s="202"/>
      <c r="C40" s="202"/>
      <c r="D40" s="202"/>
      <c r="E40" s="202"/>
      <c r="F40" s="202"/>
      <c r="G40" s="202"/>
      <c r="H40" s="202"/>
    </row>
  </sheetData>
  <mergeCells count="28">
    <mergeCell ref="H31:H32"/>
    <mergeCell ref="C13:C15"/>
    <mergeCell ref="A5:B5"/>
    <mergeCell ref="H13:H15"/>
    <mergeCell ref="A16:H16"/>
    <mergeCell ref="A17:H17"/>
    <mergeCell ref="A18:H18"/>
    <mergeCell ref="A10:A11"/>
    <mergeCell ref="B10:B11"/>
    <mergeCell ref="C10:C11"/>
    <mergeCell ref="D10:G10"/>
    <mergeCell ref="H10:H11"/>
    <mergeCell ref="A4:H4"/>
    <mergeCell ref="A24:H24"/>
    <mergeCell ref="A40:H40"/>
    <mergeCell ref="C34:C37"/>
    <mergeCell ref="H34:H37"/>
    <mergeCell ref="A6:H6"/>
    <mergeCell ref="A7:H7"/>
    <mergeCell ref="A8:H8"/>
    <mergeCell ref="A19:H19"/>
    <mergeCell ref="A27:H27"/>
    <mergeCell ref="A28:H28"/>
    <mergeCell ref="A29:H29"/>
    <mergeCell ref="A31:A32"/>
    <mergeCell ref="B31:B32"/>
    <mergeCell ref="C31:C32"/>
    <mergeCell ref="D31:G3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Пас. ППII</vt:lpstr>
      <vt:lpstr>План.Рез. ППII</vt:lpstr>
      <vt:lpstr>Мет.Рас. ППII</vt:lpstr>
      <vt:lpstr>Обос.Фин. ППII</vt:lpstr>
      <vt:lpstr>Пер.Мер. ППII</vt:lpstr>
      <vt:lpstr>Дор.Кар. ППII</vt:lpstr>
      <vt:lpstr>'Пас. ППII'!Заголовки_для_печати</vt:lpstr>
      <vt:lpstr>'Пер.Мер. ППII'!Область_печати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2017-10-20T09:17:44Z</dcterms:modified>
</cp:coreProperties>
</file>